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jas005\2025\2025zaisei\財政係\08_決算統計（赤）\04_財政状況資料集\02　県提出資料\"/>
    </mc:Choice>
  </mc:AlternateContent>
  <xr:revisionPtr revIDLastSave="0" documentId="13_ncr:1_{D94B13B0-2131-44C7-8612-E834120F43B0}" xr6:coauthVersionLast="47" xr6:coauthVersionMax="47" xr10:uidLastSave="{00000000-0000-0000-0000-000000000000}"/>
  <bookViews>
    <workbookView xWindow="-110" yWindow="-110" windowWidth="19420" windowHeight="11500" tabRatio="8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U88" i="12"/>
  <c r="AP88" i="12"/>
  <c r="AF8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35" i="10"/>
  <c r="CO34" i="10"/>
  <c r="BW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<sst xmlns="http://schemas.openxmlformats.org/spreadsheetml/2006/main" count="1085" uniqueCount="567">
  <si>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</si>
  <si>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</si>
  <si>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</si>
  <si>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</si>
  <si>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</si>
  <si>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</si>
  <si>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</si>
  <si>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</si>
  <si>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</si>
  <si>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</si>
  <si>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</si>
  <si>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</si>
  <si>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</si>
  <si>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</si>
  <si>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</si>
  <si>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</si>
  <si>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</si>
  <si>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</si>
  <si>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</si>
  <si>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</si>
  <si>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</si>
  <si>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</si>
  <si>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</si>
  <si>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</si>
  <si>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</si>
  <si>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</si>
  <si>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</si>
  <si>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</si>
  <si>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</si>
  <si>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</si>
  <si>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</si>
  <si>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</si>
  <si>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</si>
  <si>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</si>
  <si>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</si>
  <si>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</si>
  <si>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</si>
  <si>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</si>
  <si>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</si>
  <si>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</si>
  <si>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</si>
  <si>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</si>
  <si>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</si>
  <si>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</si>
  <si>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</si>
  <si>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</si>
  <si>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</si>
  <si>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</si>
  <si>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</si>
  <si>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</si>
  <si>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</si>
  <si>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</si>
  <si>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</si>
  <si>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</si>
  <si>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</si>
  <si>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</si>
  <si>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</si>
  <si>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</si>
  <si>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</si>
  <si>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</si>
  <si>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</si>
  <si>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</si>
  <si>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</si>
  <si>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</si>
  <si>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</si>
  <si>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</si>
  <si>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</si>
  <si>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</si>
  <si>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</si>
  <si>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</si>
  <si>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</si>
  <si>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</si>
  <si>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</si>
  <si>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</si>
  <si>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</si>
  <si>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</si>
  <si>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</si>
  <si>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</si>
  <si>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</si>
  <si>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</si>
  <si>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</si>
  <si>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</si>
  <si>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</si>
  <si>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</si>
  <si>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</si>
  <si>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</si>
  <si>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</si>
  <si>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</si>
  <si>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</si>
  <si>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</si>
  <si>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</si>
  <si>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</si>
  <si>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</si>
  <si>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</si>
  <si>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美濃加茂市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</si>
  <si>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</si>
  <si>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</si>
  <si>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</si>
  <si>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</si>
  <si>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</si>
  <si>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</si>
  <si>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</si>
  <si>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</si>
  <si>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</si>
  <si>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</si>
  <si>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</si>
  <si>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</si>
  <si>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</si>
  <si>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</si>
  <si>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</si>
  <si>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</si>
  <si>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</si>
  <si>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</si>
  <si>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</si>
  <si>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</si>
  <si>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</si>
  <si>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</si>
  <si>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</si>
  <si>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</si>
  <si>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</si>
  <si>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</si>
  <si>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</si>
  <si>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</si>
  <si>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</si>
  <si>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</si>
  <si>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</si>
  <si>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</si>
  <si>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</si>
  <si>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</si>
  <si>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</si>
  <si>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</si>
  <si>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</si>
  <si>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</si>
  <si>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</si>
  <si>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</si>
  <si>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</si>
  <si>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</si>
  <si>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</si>
  <si>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</si>
  <si>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</si>
  <si>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</si>
  <si>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</si>
  <si>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</si>
  <si>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</si>
  <si>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</si>
  <si>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</si>
  <si>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</si>
  <si>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</si>
  <si>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</si>
  <si>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</si>
  <si>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</si>
  <si>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</si>
  <si>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</si>
  <si>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</si>
  <si>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</si>
  <si>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</si>
  <si>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</si>
  <si>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</si>
  <si>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</si>
  <si>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</si>
  <si>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</si>
  <si>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</si>
  <si>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</si>
  <si>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</si>
  <si>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</si>
  <si>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</si>
  <si>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</si>
  <si>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</si>
  <si>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</si>
  <si>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</si>
  <si>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</si>
  <si>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</si>
  <si>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</si>
  <si>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</si>
  <si>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</si>
  <si>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</si>
  <si>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</si>
  <si>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</si>
  <si>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</si>
  <si>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</si>
  <si>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</si>
  <si>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</si>
  <si>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</si>
  <si>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</si>
  <si>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</si>
  <si>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</si>
  <si>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</si>
  <si>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</si>
  <si>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</si>
  <si>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</si>
  <si>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</si>
  <si>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</si>
  <si>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</si>
  <si>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</si>
  <si>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</si>
  <si>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</si>
  <si>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</si>
  <si>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</si>
  <si>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</si>
  <si>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</si>
  <si>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</si>
  <si>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</si>
  <si>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</si>
  <si>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</si>
  <si>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岐阜県美濃加茂市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</si>
  <si>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</si>
  <si>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</si>
  <si>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</si>
  <si>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</si>
  <si>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</si>
  <si>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</si>
  <si>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</si>
  <si>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</si>
  <si>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</si>
  <si>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</si>
  <si>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</si>
  <si>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</si>
  <si>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</si>
  <si>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</si>
  <si>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</si>
  <si>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</si>
  <si>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</si>
  <si>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</si>
  <si>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</si>
  <si>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</si>
  <si>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</si>
  <si>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</si>
  <si>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</si>
  <si>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</si>
  <si>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</si>
  <si>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</si>
  <si>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</si>
  <si>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</si>
  <si>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</si>
  <si>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</si>
  <si>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</si>
  <si>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</si>
  <si>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</si>
  <si>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</si>
  <si>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</si>
  <si>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</si>
  <si>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</si>
  <si>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</si>
  <si>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</si>
  <si>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</si>
  <si>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</si>
  <si>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</si>
  <si>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</si>
  <si>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</si>
  <si>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</si>
  <si>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</si>
  <si>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</si>
  <si>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</si>
  <si>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</si>
  <si>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</si>
  <si>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</si>
  <si>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</si>
  <si>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</si>
  <si>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</si>
  <si>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</si>
  <si>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</si>
  <si>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</si>
  <si>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</si>
  <si>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</si>
  <si>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</si>
  <si>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</si>
  <si>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</si>
  <si>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</si>
  <si>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</si>
  <si>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</si>
  <si>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</si>
  <si>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</si>
  <si>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</si>
  <si>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</si>
  <si>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</si>
  <si>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</si>
  <si>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</si>
  <si>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</si>
  <si>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</si>
  <si>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</si>
  <si>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</si>
  <si>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</si>
  <si>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</si>
  <si>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</si>
  <si>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</si>
  <si>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</si>
  <si>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</si>
  <si>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</si>
  <si>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</si>
  <si>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</si>
  <si>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</si>
  <si>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</si>
  <si>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</si>
  <si>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</si>
  <si>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</si>
  <si>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</si>
  <si>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</si>
  <si>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</si>
  <si>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</si>
  <si>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</si>
  <si>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</si>
  <si>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</si>
  <si>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</si>
  <si>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</si>
  <si>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</si>
  <si>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</si>
  <si>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</si>
  <si>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</si>
  <si>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</si>
  <si>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</si>
  <si>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</si>
  <si>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</si>
  <si>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</si>
  <si>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</si>
  <si>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</si>
  <si>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</si>
  <si>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</si>
  <si>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</si>
  <si>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</si>
  <si>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</si>
  <si>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</si>
  <si>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</si>
  <si>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</si>
  <si>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</si>
  <si>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</si>
  <si>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</si>
  <si>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</si>
  <si>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</si>
  <si>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</si>
  <si>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</si>
  <si>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</si>
  <si>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</si>
  <si>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</si>
  <si>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</si>
  <si>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</si>
  <si>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</si>
  <si>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</si>
  <si>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</si>
  <si>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</si>
  <si>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</si>
  <si>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</si>
  <si>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</si>
  <si>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</si>
  <si>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</si>
  <si>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</si>
  <si>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</si>
  <si>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</si>
  <si>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</si>
  <si>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</si>
  <si>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</si>
  <si>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</si>
  <si>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</si>
  <si>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</si>
  <si>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</si>
  <si>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</si>
  <si>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岐阜県美濃加茂市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</si>
  <si>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</si>
  <si>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</si>
  <si>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</si>
  <si>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</si>
  <si>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</si>
  <si>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</si>
  <si>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</si>
  <si>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</si>
  <si>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</si>
  <si>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</si>
  <si>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</si>
  <si>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</si>
  <si>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</si>
  <si>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</si>
  <si>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</si>
  <si>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</si>
  <si>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</si>
  <si>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</si>
  <si>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</si>
  <si>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</si>
  <si>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</si>
  <si>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</si>
  <si>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</si>
  <si>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</si>
  <si>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</si>
  <si>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</si>
  <si>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</si>
  <si>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</si>
  <si>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</si>
  <si>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</si>
  <si>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</si>
  <si>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</si>
  <si>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</si>
  <si>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国民健康保険会計</t>
    <phoneticPr fontId="5"/>
  </si>
  <si>
    <t>介護保険会計</t>
    <phoneticPr fontId="5"/>
  </si>
  <si>
    <t>後期高齢者医療会計</t>
    <phoneticPr fontId="5"/>
  </si>
  <si>
    <t>介護認定・障がい者自立支援認定審査会会計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</si>
  <si>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</si>
  <si>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</si>
  <si>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</si>
  <si>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</si>
  <si>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</si>
  <si>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</si>
  <si>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</si>
  <si>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</si>
  <si>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</si>
  <si>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</si>
  <si>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</si>
  <si>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</si>
  <si>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</si>
  <si>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</si>
  <si>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</si>
  <si>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</si>
  <si>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</si>
  <si>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</si>
  <si>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</si>
  <si>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</si>
  <si>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</si>
  <si>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</si>
  <si>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</si>
  <si>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</si>
  <si>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</si>
  <si>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</si>
  <si>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</si>
  <si>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</si>
  <si>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</si>
  <si>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</si>
  <si>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</si>
  <si>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</si>
  <si>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</si>
  <si>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</si>
  <si>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</si>
  <si>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</si>
  <si>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</si>
  <si>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</si>
  <si>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</si>
  <si>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</si>
  <si>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</si>
  <si>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</si>
  <si>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</si>
  <si>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</si>
  <si>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</si>
  <si>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</si>
  <si>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</si>
  <si>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</si>
  <si>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</si>
  <si>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</si>
  <si>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</si>
  <si>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</si>
  <si>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</si>
  <si>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</si>
  <si>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</si>
  <si>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</si>
  <si>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</si>
  <si>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</si>
  <si>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</si>
  <si>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</si>
  <si>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</si>
  <si>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</si>
  <si>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</si>
  <si>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</si>
  <si>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</si>
  <si>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</si>
  <si>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</si>
  <si>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</si>
  <si>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</si>
  <si>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</si>
  <si>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</si>
  <si>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</si>
  <si>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</si>
  <si>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</si>
  <si>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</si>
  <si>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</si>
  <si>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</si>
  <si>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</si>
  <si>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</si>
  <si>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</si>
  <si>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</si>
  <si>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</si>
  <si>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</si>
  <si>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</si>
  <si>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</si>
  <si>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</si>
  <si>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</si>
  <si>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</si>
  <si>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</si>
  <si>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</si>
  <si>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</si>
  <si>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</si>
  <si>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</si>
  <si>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</si>
  <si>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</si>
  <si>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</si>
  <si>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</si>
  <si>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</si>
  <si>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</si>
  <si>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</si>
  <si>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</si>
  <si>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</si>
  <si>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</si>
  <si>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</si>
  <si>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</si>
  <si>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</si>
  <si>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</si>
  <si>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</si>
  <si>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</si>
  <si>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</si>
  <si>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</si>
  <si>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</si>
  <si>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</si>
  <si>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</si>
  <si>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</si>
  <si>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</si>
  <si>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</si>
  <si>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</si>
  <si>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</si>
  <si>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</si>
  <si>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</si>
  <si>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</si>
  <si>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</si>
  <si>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</si>
  <si>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</si>
  <si>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</si>
  <si>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</si>
  <si>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</si>
  <si>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</si>
  <si>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</si>
  <si>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</si>
  <si>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</si>
  <si>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</si>
  <si>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</si>
  <si>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</si>
  <si>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</si>
  <si>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</si>
  <si>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</si>
  <si>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2.03</t>
  </si>
  <si>
    <t>▲ 2.54</t>
  </si>
  <si>
    <t>水道事業会計</t>
  </si>
  <si>
    <t>一般会計</t>
  </si>
  <si>
    <t>下水道事業会計</t>
  </si>
  <si>
    <t>国民健康保険会計</t>
  </si>
  <si>
    <t>後期高齢者医療会計</t>
  </si>
  <si>
    <t>介護保険会計</t>
  </si>
  <si>
    <t>介護認定・障がい者自立支援認定審査会会計</t>
  </si>
  <si>
    <t>その他会計（赤字）</t>
  </si>
  <si>
    <t>その他会計（黒字）</t>
  </si>
  <si>
    <t>R02</t>
    <phoneticPr fontId="5"/>
  </si>
  <si>
    <t>R03</t>
    <phoneticPr fontId="5"/>
  </si>
  <si>
    <t>R04</t>
    <phoneticPr fontId="5"/>
  </si>
  <si>
    <t>R05</t>
    <phoneticPr fontId="5"/>
  </si>
  <si>
    <t>R06</t>
    <phoneticPr fontId="5"/>
  </si>
  <si>
    <t>-</t>
    <phoneticPr fontId="2"/>
  </si>
  <si>
    <t>基金繰入30</t>
    <rPh sb="0" eb="2">
      <t>キキン</t>
    </rPh>
    <rPh sb="2" eb="3">
      <t>ク</t>
    </rPh>
    <rPh sb="3" eb="4">
      <t>イ</t>
    </rPh>
    <phoneticPr fontId="2"/>
  </si>
  <si>
    <t>基金繰入65</t>
    <rPh sb="0" eb="2">
      <t>キキン</t>
    </rPh>
    <rPh sb="2" eb="3">
      <t>ク</t>
    </rPh>
    <rPh sb="3" eb="4">
      <t>イ</t>
    </rPh>
    <phoneticPr fontId="2"/>
  </si>
  <si>
    <t>可茂衛生施設利用組合</t>
    <rPh sb="0" eb="2">
      <t>カモ</t>
    </rPh>
    <rPh sb="2" eb="4">
      <t>エイセイ</t>
    </rPh>
    <rPh sb="4" eb="6">
      <t>シセツ</t>
    </rPh>
    <rPh sb="6" eb="8">
      <t>リヨウ</t>
    </rPh>
    <rPh sb="8" eb="10">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</si>
  <si>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</si>
  <si>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6">
      <t>ギフケンシチョウソン</t>
    </rPh>
    <rPh sb="6" eb="8">
      <t>ショクイン</t>
    </rPh>
    <rPh sb="8" eb="10">
      <t>タイショク</t>
    </rPh>
    <rPh sb="10" eb="12">
      <t>テアテ</t>
    </rPh>
    <rPh sb="12" eb="14">
      <t>クミアイ</t>
    </rPh>
    <phoneticPr fontId="2"/>
  </si>
  <si>
    <t>美濃加茂市富加町中学校組合</t>
    <rPh sb="0" eb="5">
      <t>ミノカモシ</t>
    </rPh>
    <rPh sb="5" eb="8">
      <t>トミカチョウ</t>
    </rPh>
    <rPh sb="8" eb="13">
      <t>チュウガッコウクミアイ</t>
    </rPh>
    <phoneticPr fontId="2"/>
  </si>
  <si>
    <t>可茂消防事務組合</t>
    <rPh sb="0" eb="4">
      <t>カモショウボウ</t>
    </rPh>
    <rPh sb="4" eb="8">
      <t>ジムクミアイ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</si>
  <si>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</si>
  <si>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9">
      <t>トクベツカイケイ</t>
    </rPh>
    <phoneticPr fontId="2"/>
  </si>
  <si>
    <t>可茂公設地方卸売市場組合</t>
    <rPh sb="0" eb="2">
      <t>カモ</t>
    </rPh>
    <rPh sb="2" eb="4">
      <t>コウセツ</t>
    </rPh>
    <rPh sb="4" eb="6">
      <t>チホウ</t>
    </rPh>
    <rPh sb="6" eb="8">
      <t>オロシウリ</t>
    </rPh>
    <rPh sb="8" eb="12">
      <t>イチバクミアイ</t>
    </rPh>
    <phoneticPr fontId="2"/>
  </si>
  <si>
    <t>長良川鉄道</t>
    <rPh sb="0" eb="3">
      <t>ナガラガワ</t>
    </rPh>
    <rPh sb="3" eb="5">
      <t>テツドウ</t>
    </rPh>
    <phoneticPr fontId="2"/>
  </si>
  <si>
    <t>基金繰入204</t>
    <rPh sb="0" eb="2">
      <t>キキン</t>
    </rPh>
    <rPh sb="2" eb="4">
      <t>クリイレ</t>
    </rPh>
    <phoneticPr fontId="2"/>
  </si>
  <si>
    <t>非法適用企業</t>
    <rPh sb="0" eb="1">
      <t>ヒ</t>
    </rPh>
    <rPh sb="1" eb="6">
      <t>ホウテキヨウキギョウ</t>
    </rPh>
    <phoneticPr fontId="2"/>
  </si>
  <si>
    <t>基金繰入562</t>
    <rPh sb="0" eb="4">
      <t>キキンクリイレ</t>
    </rPh>
    <phoneticPr fontId="2"/>
  </si>
  <si>
    <t>庁舎建設基金</t>
    <rPh sb="0" eb="2">
      <t>チョウシャ</t>
    </rPh>
    <rPh sb="2" eb="6">
      <t>ケンセツキキン</t>
    </rPh>
    <phoneticPr fontId="5"/>
  </si>
  <si>
    <t>ふるさと納税基金</t>
    <rPh sb="4" eb="8">
      <t>ノウゼイキキン</t>
    </rPh>
    <phoneticPr fontId="5"/>
  </si>
  <si>
    <t>福祉基金</t>
    <rPh sb="0" eb="4">
      <t>フクシキキン</t>
    </rPh>
    <phoneticPr fontId="5"/>
  </si>
  <si>
    <t>人にやさしいまちづくり基金</t>
    <rPh sb="0" eb="1">
      <t>ヒト</t>
    </rPh>
    <rPh sb="11" eb="13">
      <t>キキン</t>
    </rPh>
    <phoneticPr fontId="5"/>
  </si>
  <si>
    <t>ふるさと水基金</t>
    <rPh sb="4" eb="5">
      <t>ミズ</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</si>
</sst>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2A05-4D01-91CF-095DD46D3A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66837</c:v>
                </c:pt>
                <c:pt idx="1">
                  <c:v>74079</c:v>
                </c:pt>
                <c:pt idx="2">
                  <c:v>31429</c:v>
                </c:pt>
                <c:pt idx="3">
                  <c:v>32888</c:v>
                </c:pt>
                <c:pt idx="4">
                  <c:v>42301</c:v>
                </c:pt>
              </c:numCache>
            </c:numRef>
          </c:val>
          <c:smooth val="0"/>
          <c:extLst>
            <c:ext xmlns:c16="http://schemas.microsoft.com/office/drawing/2014/chart" uri="{C3380CC4-5D6E-409C-BE32-E72D297353CC}">
              <c16:uniqueId val="{00000001-2A05-4D01-91CF-095DD46D3A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10.36</c:v>
                </c:pt>
                <c:pt idx="1">
                  <c:v>16.41</c:v>
                </c:pt>
                <c:pt idx="2">
                  <c:v>16.420000000000002</c:v>
                </c:pt>
                <c:pt idx="3">
                  <c:v>11.59</c:v>
                </c:pt>
                <c:pt idx="4">
                  <c:v>10.78</c:v>
                </c:pt>
              </c:numCache>
            </c:numRef>
          </c:val>
          <c:extLst>
            <c:ext xmlns:c16="http://schemas.microsoft.com/office/drawing/2014/chart" uri="{C3380CC4-5D6E-409C-BE32-E72D297353CC}">
              <c16:uniqueId val="{00000000-A5C7-4BDB-A947-C93653D26C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34.17</c:v>
                </c:pt>
                <c:pt idx="1">
                  <c:v>33.36</c:v>
                </c:pt>
                <c:pt idx="2">
                  <c:v>35.67</c:v>
                </c:pt>
                <c:pt idx="3">
                  <c:v>37.42</c:v>
                </c:pt>
                <c:pt idx="4">
                  <c:v>33.97</c:v>
                </c:pt>
              </c:numCache>
            </c:numRef>
          </c:val>
          <c:extLst>
            <c:ext xmlns:c16="http://schemas.microsoft.com/office/drawing/2014/chart" uri="{C3380CC4-5D6E-409C-BE32-E72D297353CC}">
              <c16:uniqueId val="{00000001-A5C7-4BDB-A947-C93653D26C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0.88</c:v>
                </c:pt>
                <c:pt idx="1">
                  <c:v>7.44</c:v>
                </c:pt>
                <c:pt idx="2">
                  <c:v>0.24</c:v>
                </c:pt>
                <c:pt idx="3">
                  <c:v>-2.0299999999999998</c:v>
                </c:pt>
                <c:pt idx="4">
                  <c:v>-2.54</c:v>
                </c:pt>
              </c:numCache>
            </c:numRef>
          </c:val>
          <c:smooth val="0"/>
          <c:extLst>
            <c:ext xmlns:c16="http://schemas.microsoft.com/office/drawing/2014/chart" uri="{C3380CC4-5D6E-409C-BE32-E72D297353CC}">
              <c16:uniqueId val="{00000002-A5C7-4BDB-A947-C93653D26C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AE-4F72-A435-E5FE75B0D4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AE-4F72-A435-E5FE75B0D4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AE-4F72-A435-E5FE75B0D457}"/>
            </c:ext>
          </c:extLst>
        </c:ser>
        <c:ser>
          <c:idx val="3"/>
          <c:order val="3"/>
          <c:tx>
            <c:strRef>
              <c:f>データシート!$A$30</c:f>
              <c:strCache>
                <c:ptCount val="1"/>
                <c:pt idx="0">
                  <c:v>介護認定・障がい者自立支援認定審査会会計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8AE-4F72-A435-E5FE75B0D457}"/>
            </c:ext>
          </c:extLst>
        </c:ser>
        <c:ser>
          <c:idx val="4"/>
          <c:order val="4"/>
          <c:tx>
            <c:strRef>
              <c:f>データシート!$A$31</c:f>
              <c:strCache>
                <c:ptCount val="1"/>
                <c:pt idx="0">
                  <c:v>介護保険会計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0.69</c:v>
                </c:pt>
                <c:pt idx="2">
                  <c:v>#N/A</c:v>
                </c:pt>
                <c:pt idx="3">
                  <c:v>0.88</c:v>
                </c:pt>
                <c:pt idx="4">
                  <c:v>#N/A</c:v>
                </c:pt>
                <c:pt idx="5">
                  <c:v>1.62</c:v>
                </c:pt>
                <c:pt idx="6">
                  <c:v>#N/A</c:v>
                </c:pt>
                <c:pt idx="7">
                  <c:v>0.7</c:v>
                </c:pt>
                <c:pt idx="8">
                  <c:v>#N/A</c:v>
                </c:pt>
                <c:pt idx="9">
                  <c:v>0.26</c:v>
                </c:pt>
              </c:numCache>
            </c:numRef>
          </c:val>
          <c:extLst>
            <c:ext xmlns:c16="http://schemas.microsoft.com/office/drawing/2014/chart" uri="{C3380CC4-5D6E-409C-BE32-E72D297353CC}">
              <c16:uniqueId val="{00000004-98AE-4F72-A435-E5FE75B0D457}"/>
            </c:ext>
          </c:extLst>
        </c:ser>
        <c:ser>
          <c:idx val="5"/>
          <c:order val="5"/>
          <c:tx>
            <c:strRef>
              <c:f>データシート!$A$32</c:f>
              <c:strCache>
                <c:ptCount val="1"/>
                <c:pt idx="0">
                  <c:v>後期高齢者医療会計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0.25</c:v>
                </c:pt>
                <c:pt idx="4">
                  <c:v>#N/A</c:v>
                </c:pt>
                <c:pt idx="5">
                  <c:v>0.3</c:v>
                </c:pt>
                <c:pt idx="6">
                  <c:v>#N/A</c:v>
                </c:pt>
                <c:pt idx="7">
                  <c:v>0.31</c:v>
                </c:pt>
                <c:pt idx="8">
                  <c:v>#N/A</c:v>
                </c:pt>
                <c:pt idx="9">
                  <c:v>0.33</c:v>
                </c:pt>
              </c:numCache>
            </c:numRef>
          </c:val>
          <c:extLst>
            <c:ext xmlns:c16="http://schemas.microsoft.com/office/drawing/2014/chart" uri="{C3380CC4-5D6E-409C-BE32-E72D297353CC}">
              <c16:uniqueId val="{00000005-98AE-4F72-A435-E5FE75B0D457}"/>
            </c:ext>
          </c:extLst>
        </c:ser>
        <c:ser>
          <c:idx val="6"/>
          <c:order val="6"/>
          <c:tx>
            <c:strRef>
              <c:f>データシート!$A$33</c:f>
              <c:strCache>
                <c:ptCount val="1"/>
                <c:pt idx="0">
                  <c:v>国民健康保険会計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1.17</c:v>
                </c:pt>
                <c:pt idx="2">
                  <c:v>#N/A</c:v>
                </c:pt>
                <c:pt idx="3">
                  <c:v>0.67</c:v>
                </c:pt>
                <c:pt idx="4">
                  <c:v>#N/A</c:v>
                </c:pt>
                <c:pt idx="5">
                  <c:v>1.01</c:v>
                </c:pt>
                <c:pt idx="6">
                  <c:v>#N/A</c:v>
                </c:pt>
                <c:pt idx="7">
                  <c:v>0.83</c:v>
                </c:pt>
                <c:pt idx="8">
                  <c:v>#N/A</c:v>
                </c:pt>
                <c:pt idx="9">
                  <c:v>0.68</c:v>
                </c:pt>
              </c:numCache>
            </c:numRef>
          </c:val>
          <c:extLst>
            <c:ext xmlns:c16="http://schemas.microsoft.com/office/drawing/2014/chart" uri="{C3380CC4-5D6E-409C-BE32-E72D297353CC}">
              <c16:uniqueId val="{00000006-98AE-4F72-A435-E5FE75B0D45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4.1500000000000004</c:v>
                </c:pt>
                <c:pt idx="2">
                  <c:v>#N/A</c:v>
                </c:pt>
                <c:pt idx="3">
                  <c:v>3.92</c:v>
                </c:pt>
                <c:pt idx="4">
                  <c:v>#N/A</c:v>
                </c:pt>
                <c:pt idx="5">
                  <c:v>3.62</c:v>
                </c:pt>
                <c:pt idx="6">
                  <c:v>#N/A</c:v>
                </c:pt>
                <c:pt idx="7">
                  <c:v>3.72</c:v>
                </c:pt>
                <c:pt idx="8">
                  <c:v>#N/A</c:v>
                </c:pt>
                <c:pt idx="9">
                  <c:v>3.43</c:v>
                </c:pt>
              </c:numCache>
            </c:numRef>
          </c:val>
          <c:extLst>
            <c:ext xmlns:c16="http://schemas.microsoft.com/office/drawing/2014/chart" uri="{C3380CC4-5D6E-409C-BE32-E72D297353CC}">
              <c16:uniqueId val="{00000007-98AE-4F72-A435-E5FE75B0D45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10.35</c:v>
                </c:pt>
                <c:pt idx="2">
                  <c:v>#N/A</c:v>
                </c:pt>
                <c:pt idx="3">
                  <c:v>16.399999999999999</c:v>
                </c:pt>
                <c:pt idx="4">
                  <c:v>#N/A</c:v>
                </c:pt>
                <c:pt idx="5">
                  <c:v>16.41</c:v>
                </c:pt>
                <c:pt idx="6">
                  <c:v>#N/A</c:v>
                </c:pt>
                <c:pt idx="7">
                  <c:v>11.58</c:v>
                </c:pt>
                <c:pt idx="8">
                  <c:v>#N/A</c:v>
                </c:pt>
                <c:pt idx="9">
                  <c:v>10.77</c:v>
                </c:pt>
              </c:numCache>
            </c:numRef>
          </c:val>
          <c:extLst>
            <c:ext xmlns:c16="http://schemas.microsoft.com/office/drawing/2014/chart" uri="{C3380CC4-5D6E-409C-BE32-E72D297353CC}">
              <c16:uniqueId val="{00000008-98AE-4F72-A435-E5FE75B0D45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16.149999999999999</c:v>
                </c:pt>
                <c:pt idx="2">
                  <c:v>#N/A</c:v>
                </c:pt>
                <c:pt idx="3">
                  <c:v>15.53</c:v>
                </c:pt>
                <c:pt idx="4">
                  <c:v>#N/A</c:v>
                </c:pt>
                <c:pt idx="5">
                  <c:v>15.21</c:v>
                </c:pt>
                <c:pt idx="6">
                  <c:v>#N/A</c:v>
                </c:pt>
                <c:pt idx="7">
                  <c:v>14.34</c:v>
                </c:pt>
                <c:pt idx="8">
                  <c:v>#N/A</c:v>
                </c:pt>
                <c:pt idx="9">
                  <c:v>14.62</c:v>
                </c:pt>
              </c:numCache>
            </c:numRef>
          </c:val>
          <c:extLst>
            <c:ext xmlns:c16="http://schemas.microsoft.com/office/drawing/2014/chart" uri="{C3380CC4-5D6E-409C-BE32-E72D297353CC}">
              <c16:uniqueId val="{00000009-98AE-4F72-A435-E5FE75B0D4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2107</c:v>
                </c:pt>
                <c:pt idx="5">
                  <c:v>2062</c:v>
                </c:pt>
                <c:pt idx="8">
                  <c:v>2042</c:v>
                </c:pt>
                <c:pt idx="11">
                  <c:v>1999</c:v>
                </c:pt>
                <c:pt idx="14">
                  <c:v>2007</c:v>
                </c:pt>
              </c:numCache>
            </c:numRef>
          </c:val>
          <c:extLst>
            <c:ext xmlns:c16="http://schemas.microsoft.com/office/drawing/2014/chart" uri="{C3380CC4-5D6E-409C-BE32-E72D297353CC}">
              <c16:uniqueId val="{00000000-0679-40E7-8B93-F4FECEFD4B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79-40E7-8B93-F4FECEFD4B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12</c:v>
                </c:pt>
                <c:pt idx="6">
                  <c:v>14</c:v>
                </c:pt>
                <c:pt idx="9">
                  <c:v>14</c:v>
                </c:pt>
                <c:pt idx="12">
                  <c:v>14</c:v>
                </c:pt>
              </c:numCache>
            </c:numRef>
          </c:val>
          <c:extLst>
            <c:ext xmlns:c16="http://schemas.microsoft.com/office/drawing/2014/chart" uri="{C3380CC4-5D6E-409C-BE32-E72D297353CC}">
              <c16:uniqueId val="{00000002-0679-40E7-8B93-F4FECEFD4B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101</c:v>
                </c:pt>
                <c:pt idx="3">
                  <c:v>131</c:v>
                </c:pt>
                <c:pt idx="6">
                  <c:v>159</c:v>
                </c:pt>
                <c:pt idx="9">
                  <c:v>167</c:v>
                </c:pt>
                <c:pt idx="12">
                  <c:v>181</c:v>
                </c:pt>
              </c:numCache>
            </c:numRef>
          </c:val>
          <c:extLst>
            <c:ext xmlns:c16="http://schemas.microsoft.com/office/drawing/2014/chart" uri="{C3380CC4-5D6E-409C-BE32-E72D297353CC}">
              <c16:uniqueId val="{00000003-0679-40E7-8B93-F4FECEFD4B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882</c:v>
                </c:pt>
                <c:pt idx="3">
                  <c:v>882</c:v>
                </c:pt>
                <c:pt idx="6">
                  <c:v>844</c:v>
                </c:pt>
                <c:pt idx="9">
                  <c:v>852</c:v>
                </c:pt>
                <c:pt idx="12">
                  <c:v>850</c:v>
                </c:pt>
              </c:numCache>
            </c:numRef>
          </c:val>
          <c:extLst>
            <c:ext xmlns:c16="http://schemas.microsoft.com/office/drawing/2014/chart" uri="{C3380CC4-5D6E-409C-BE32-E72D297353CC}">
              <c16:uniqueId val="{00000004-0679-40E7-8B93-F4FECEFD4B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79-40E7-8B93-F4FECEFD4B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79-40E7-8B93-F4FECEFD4B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1635</c:v>
                </c:pt>
                <c:pt idx="3">
                  <c:v>1498</c:v>
                </c:pt>
                <c:pt idx="6">
                  <c:v>1505</c:v>
                </c:pt>
                <c:pt idx="9">
                  <c:v>1509</c:v>
                </c:pt>
                <c:pt idx="12">
                  <c:v>1451</c:v>
                </c:pt>
              </c:numCache>
            </c:numRef>
          </c:val>
          <c:extLst>
            <c:ext xmlns:c16="http://schemas.microsoft.com/office/drawing/2014/chart" uri="{C3380CC4-5D6E-409C-BE32-E72D297353CC}">
              <c16:uniqueId val="{00000007-0679-40E7-8B93-F4FECEFD4B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511</c:v>
                </c:pt>
                <c:pt idx="2">
                  <c:v>#N/A</c:v>
                </c:pt>
                <c:pt idx="3">
                  <c:v>#N/A</c:v>
                </c:pt>
                <c:pt idx="4">
                  <c:v>461</c:v>
                </c:pt>
                <c:pt idx="5">
                  <c:v>#N/A</c:v>
                </c:pt>
                <c:pt idx="6">
                  <c:v>#N/A</c:v>
                </c:pt>
                <c:pt idx="7">
                  <c:v>480</c:v>
                </c:pt>
                <c:pt idx="8">
                  <c:v>#N/A</c:v>
                </c:pt>
                <c:pt idx="9">
                  <c:v>#N/A</c:v>
                </c:pt>
                <c:pt idx="10">
                  <c:v>543</c:v>
                </c:pt>
                <c:pt idx="11">
                  <c:v>#N/A</c:v>
                </c:pt>
                <c:pt idx="12">
                  <c:v>#N/A</c:v>
                </c:pt>
                <c:pt idx="13">
                  <c:v>489</c:v>
                </c:pt>
                <c:pt idx="14">
                  <c:v>#N/A</c:v>
                </c:pt>
              </c:numCache>
            </c:numRef>
          </c:val>
          <c:smooth val="0"/>
          <c:extLst>
            <c:ext xmlns:c16="http://schemas.microsoft.com/office/drawing/2014/chart" uri="{C3380CC4-5D6E-409C-BE32-E72D297353CC}">
              <c16:uniqueId val="{00000008-0679-40E7-8B93-F4FECEFD4B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22170</c:v>
                </c:pt>
                <c:pt idx="5">
                  <c:v>22267</c:v>
                </c:pt>
                <c:pt idx="8">
                  <c:v>20626</c:v>
                </c:pt>
                <c:pt idx="11">
                  <c:v>19866</c:v>
                </c:pt>
                <c:pt idx="14">
                  <c:v>18249</c:v>
                </c:pt>
              </c:numCache>
            </c:numRef>
          </c:val>
          <c:extLst>
            <c:ext xmlns:c16="http://schemas.microsoft.com/office/drawing/2014/chart" uri="{C3380CC4-5D6E-409C-BE32-E72D297353CC}">
              <c16:uniqueId val="{00000000-578F-4289-BE34-D77AF55895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6093</c:v>
                </c:pt>
                <c:pt idx="5">
                  <c:v>5980</c:v>
                </c:pt>
                <c:pt idx="8">
                  <c:v>5353</c:v>
                </c:pt>
                <c:pt idx="11">
                  <c:v>4889</c:v>
                </c:pt>
                <c:pt idx="14">
                  <c:v>6123</c:v>
                </c:pt>
              </c:numCache>
            </c:numRef>
          </c:val>
          <c:extLst>
            <c:ext xmlns:c16="http://schemas.microsoft.com/office/drawing/2014/chart" uri="{C3380CC4-5D6E-409C-BE32-E72D297353CC}">
              <c16:uniqueId val="{00000001-578F-4289-BE34-D77AF55895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8125</c:v>
                </c:pt>
                <c:pt idx="5">
                  <c:v>8335</c:v>
                </c:pt>
                <c:pt idx="8">
                  <c:v>9000</c:v>
                </c:pt>
                <c:pt idx="11">
                  <c:v>9931</c:v>
                </c:pt>
                <c:pt idx="14">
                  <c:v>9963</c:v>
                </c:pt>
              </c:numCache>
            </c:numRef>
          </c:val>
          <c:extLst>
            <c:ext xmlns:c16="http://schemas.microsoft.com/office/drawing/2014/chart" uri="{C3380CC4-5D6E-409C-BE32-E72D297353CC}">
              <c16:uniqueId val="{00000002-578F-4289-BE34-D77AF55895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8F-4289-BE34-D77AF55895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8F-4289-BE34-D77AF55895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8F-4289-BE34-D77AF55895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1350</c:v>
                </c:pt>
                <c:pt idx="3">
                  <c:v>1286</c:v>
                </c:pt>
                <c:pt idx="6">
                  <c:v>1108</c:v>
                </c:pt>
                <c:pt idx="9">
                  <c:v>981</c:v>
                </c:pt>
                <c:pt idx="12">
                  <c:v>1029</c:v>
                </c:pt>
              </c:numCache>
            </c:numRef>
          </c:val>
          <c:extLst>
            <c:ext xmlns:c16="http://schemas.microsoft.com/office/drawing/2014/chart" uri="{C3380CC4-5D6E-409C-BE32-E72D297353CC}">
              <c16:uniqueId val="{00000006-578F-4289-BE34-D77AF55895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916</c:v>
                </c:pt>
                <c:pt idx="3">
                  <c:v>941</c:v>
                </c:pt>
                <c:pt idx="6">
                  <c:v>928</c:v>
                </c:pt>
                <c:pt idx="9">
                  <c:v>859</c:v>
                </c:pt>
                <c:pt idx="12">
                  <c:v>905</c:v>
                </c:pt>
              </c:numCache>
            </c:numRef>
          </c:val>
          <c:extLst>
            <c:ext xmlns:c16="http://schemas.microsoft.com/office/drawing/2014/chart" uri="{C3380CC4-5D6E-409C-BE32-E72D297353CC}">
              <c16:uniqueId val="{00000007-578F-4289-BE34-D77AF55895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12808</c:v>
                </c:pt>
                <c:pt idx="3">
                  <c:v>11676</c:v>
                </c:pt>
                <c:pt idx="6">
                  <c:v>10976</c:v>
                </c:pt>
                <c:pt idx="9">
                  <c:v>10326</c:v>
                </c:pt>
                <c:pt idx="12">
                  <c:v>10404</c:v>
                </c:pt>
              </c:numCache>
            </c:numRef>
          </c:val>
          <c:extLst>
            <c:ext xmlns:c16="http://schemas.microsoft.com/office/drawing/2014/chart" uri="{C3380CC4-5D6E-409C-BE32-E72D297353CC}">
              <c16:uniqueId val="{00000008-578F-4289-BE34-D77AF55895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190</c:v>
                </c:pt>
                <c:pt idx="3">
                  <c:v>175</c:v>
                </c:pt>
                <c:pt idx="6">
                  <c:v>164</c:v>
                </c:pt>
                <c:pt idx="9">
                  <c:v>150</c:v>
                </c:pt>
                <c:pt idx="12">
                  <c:v>136</c:v>
                </c:pt>
              </c:numCache>
            </c:numRef>
          </c:val>
          <c:extLst>
            <c:ext xmlns:c16="http://schemas.microsoft.com/office/drawing/2014/chart" uri="{C3380CC4-5D6E-409C-BE32-E72D297353CC}">
              <c16:uniqueId val="{00000009-578F-4289-BE34-D77AF55895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14597</c:v>
                </c:pt>
                <c:pt idx="3">
                  <c:v>15654</c:v>
                </c:pt>
                <c:pt idx="6">
                  <c:v>15159</c:v>
                </c:pt>
                <c:pt idx="9">
                  <c:v>14657</c:v>
                </c:pt>
                <c:pt idx="12">
                  <c:v>14455</c:v>
                </c:pt>
              </c:numCache>
            </c:numRef>
          </c:val>
          <c:extLst>
            <c:ext xmlns:c16="http://schemas.microsoft.com/office/drawing/2014/chart" uri="{C3380CC4-5D6E-409C-BE32-E72D297353CC}">
              <c16:uniqueId val="{0000000A-578F-4289-BE34-D77AF55895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8F-4289-BE34-D77AF55895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4441</c:v>
                </c:pt>
                <c:pt idx="1">
                  <c:v>4754</c:v>
                </c:pt>
                <c:pt idx="2">
                  <c:v>4473</c:v>
                </c:pt>
              </c:numCache>
            </c:numRef>
          </c:val>
          <c:extLst>
            <c:ext xmlns:c16="http://schemas.microsoft.com/office/drawing/2014/chart" uri="{C3380CC4-5D6E-409C-BE32-E72D297353CC}">
              <c16:uniqueId val="{00000000-2BA6-42D0-80B3-9AFDDB1E5C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855</c:v>
                </c:pt>
                <c:pt idx="1">
                  <c:v>1358</c:v>
                </c:pt>
                <c:pt idx="2">
                  <c:v>1415</c:v>
                </c:pt>
              </c:numCache>
            </c:numRef>
          </c:val>
          <c:extLst>
            <c:ext xmlns:c16="http://schemas.microsoft.com/office/drawing/2014/chart" uri="{C3380CC4-5D6E-409C-BE32-E72D297353CC}">
              <c16:uniqueId val="{00000001-2BA6-42D0-80B3-9AFDDB1E5C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3019</c:v>
                </c:pt>
                <c:pt idx="1">
                  <c:v>3111</c:v>
                </c:pt>
                <c:pt idx="2">
                  <c:v>3427</c:v>
                </c:pt>
              </c:numCache>
            </c:numRef>
          </c:val>
          <c:extLst>
            <c:ext xmlns:c16="http://schemas.microsoft.com/office/drawing/2014/chart" uri="{C3380CC4-5D6E-409C-BE32-E72D297353CC}">
              <c16:uniqueId val="{00000002-2BA6-42D0-80B3-9AFDDB1E5C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地方債残高の減少により、元利償還金は５，８００万円減少しました。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今後は、公共施設の更新等の財源として地方債を発行する予定ですが、交付税参入率を考慮し、実質公債費比率の抑制を図ります。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一般会計等に係る地方債の現在高は、地方債借入額よりも定期償還額の金額が多かったため、約２億円減少しました。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また、公営企業債等繰入見込額や退職手当負担見込額等が増加しましたが、地方債現在高が約２億円減少したことにより将来負担額は約２，０００万円減少しました。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充当可能基金では、財政調整基金を３億円取崩す等しましたが、減債基金や庁舎建設基金等の増により３，２００万円増加している。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今後も、計画的な地方債発行と将来の財政需要に備えて基金積立を行い、健全財政に努めます。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岐阜県美濃加茂市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地方債の償還を計画的に行うための減債基金約５，７００万円増や庁舎建設基金約４億円増などにより基金全体の残高は、約９，２００万円増加しました。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大規模災害の発生や市税の減収など不測の事態への対応に加え、公共施設の老朽化に要する整備など今後の財政需要の増大に備えて、各基金の目的に応じた適切な運用を行います。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庁舎建設基金は、将来の新庁舎整備に要する整備費の財源として活用します。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ふるさと納税基金は、ふるさと納税による寄附金から必要経費を控除した額を積立て、次年度以降に寄附者の意向に沿った事業の財源として活用します。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福祉基金は、社会福祉事業の円滑な執行のための財源として活用します。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新庁舎建設まで定期的に積立てている庁舎建設基金が、利子を含めて約４億８００万円増加しました。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ふるさと納税基金は、寄附額から必要経費を除いた積立額よりも取崩額が多かったため、残高は約８，６００万円減少しました。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庁舎建設基金は、老朽化している現市庁舎の建替えに必要な整備に備えるため積立てを継続します。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ふるさと納税基金は、寄附者の意向に沿った事業に充当するため、適正な管理を行います。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基金利子を財源として約１，８００万円積み立てましたが、３億円取崩した影響により前年度より２億８，１００万円減少しました。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によって積立額や取崩額の増減はあるものの、大規模災害の発生など不測の事態への備えとして約２０億円（標準財政規模の２０％程度）を、急激な景気後退などによる市税の減収や将来の公共施設整備に伴う財政需要の増大への備えとして約２０億円の、あわせて合計４０億程度の残高確保を目指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では適切に財源を確保し、歳出では予算執行時の歳出精査等により発生した決算剰余金を原資として、地方債の償還を計画的に行うことを目的に積み立てたため、前年度より約５，７００万円増加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今後も、将来の公債費の増大や金利変動等の償還リスクに備え、減債基金の適正な管理を行います。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57,595
51,433
74.81
26,619,318
25,111,464
1,418,942
13,168,592
14,455,491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３年連続で低下してきましたが、前年度からの数値の増減はなく、全国平均、岐阜県平均ともに上回りました。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では、給与所得や法人収益の増などによる市税の増加を見込むとともに、徴収強化による歳入確保に努め、歳出では、扶助費等の義務的経費の増加傾向が予想されますので、事業の効率性を高めることで、財政の健全化に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143228</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7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143228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108955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32755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9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前年度から０．９ポイント減少し、全国平均、岐阜県平均ともに下回りました。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となる経常経費充当一般財源の総額は、人件費が前年度比２億４，９４６万円増加したこと等により増加しましたが、分母となる経常一般財源が、減収補填特例交付金及び税収の増加により分子の増加を上回りました。</a:t>
          </a:r>
        </a:p>
        <a:p>
          <a:r>
            <a:rPr kumimoji="1" lang="ja-JP" altLang="en-US" sz="1300">
              <a:latin typeface="ＭＳ Ｐゴシック" panose="020B0600070205080204" pitchFamily="50" charset="-128"/>
              <a:ea typeface="ＭＳ Ｐゴシック" panose="020B0600070205080204" pitchFamily="50" charset="-128"/>
            </a:rPr>
            <a:t>　弾力的な財政運営を目指すために、義務的経費においてもコスト縮減意識を図ります。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122872</xdr:rowOff>
    </xdr:from>
    <xdr:to>
      <xdr:col>23</xdr:col>
      <xdr:colOff>133350</xdr:colOff>
      <xdr:row>63</xdr:row>
      <xdr:rowOff>5715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52772"/>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5715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261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8479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63</xdr:row>
      <xdr:rowOff>23813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84790"/>
          <a:ext cx="889000" cy="4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72072</xdr:rowOff>
    </xdr:from>
    <xdr:to>
      <xdr:col>23</xdr:col>
      <xdr:colOff>184150</xdr:colOff>
      <xdr:row>63</xdr:row>
      <xdr:rowOff>2222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88599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66692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144463</xdr:rowOff>
    </xdr:from>
    <xdr:to>
      <xdr:col>7</xdr:col>
      <xdr:colOff>31750</xdr:colOff>
      <xdr:row>63</xdr:row>
      <xdr:rowOff>74613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84790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4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前年度比１５，９９７円増加しましたが、全国平均、岐阜県平均ともに下回りました。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類似団体内で上位に位置する要因は、ごみ処理業務や消防業務等を一部事務組合で実施していることが挙げられます。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151009</xdr:rowOff>
    </xdr:from>
    <xdr:to>
      <xdr:col>23</xdr:col>
      <xdr:colOff>133350</xdr:colOff>
      <xdr:row>82</xdr:row>
      <xdr:rowOff>108229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38459"/>
          <a:ext cx="838200" cy="1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147896</xdr:rowOff>
    </xdr:from>
    <xdr:to>
      <xdr:col>19</xdr:col>
      <xdr:colOff>133350</xdr:colOff>
      <xdr:row>81</xdr:row>
      <xdr:rowOff>151009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35346"/>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147896</xdr:rowOff>
    </xdr:from>
    <xdr:to>
      <xdr:col>15</xdr:col>
      <xdr:colOff>82550</xdr:colOff>
      <xdr:row>81</xdr:row>
      <xdr:rowOff>158933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35346"/>
          <a:ext cx="889000" cy="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81057</xdr:rowOff>
    </xdr:from>
    <xdr:to>
      <xdr:col>11</xdr:col>
      <xdr:colOff>31750</xdr:colOff>
      <xdr:row>81</xdr:row>
      <xdr:rowOff>158933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68507"/>
          <a:ext cx="8890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57429</xdr:rowOff>
    </xdr:from>
    <xdr:to>
      <xdr:col>23</xdr:col>
      <xdr:colOff>184150</xdr:colOff>
      <xdr:row>82</xdr:row>
      <xdr:rowOff>159029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73956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100209</xdr:rowOff>
    </xdr:from>
    <xdr:to>
      <xdr:col>19</xdr:col>
      <xdr:colOff>184150</xdr:colOff>
      <xdr:row>82</xdr:row>
      <xdr:rowOff>30359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40536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5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97096</xdr:rowOff>
    </xdr:from>
    <xdr:to>
      <xdr:col>15</xdr:col>
      <xdr:colOff>133350</xdr:colOff>
      <xdr:row>82</xdr:row>
      <xdr:rowOff>27246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37423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5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108133</xdr:rowOff>
    </xdr:from>
    <xdr:to>
      <xdr:col>11</xdr:col>
      <xdr:colOff>82550</xdr:colOff>
      <xdr:row>82</xdr:row>
      <xdr:rowOff>38283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48460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6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30257</xdr:rowOff>
    </xdr:from>
    <xdr:to>
      <xdr:col>7</xdr:col>
      <xdr:colOff>31750</xdr:colOff>
      <xdr:row>81</xdr:row>
      <xdr:rowOff>131857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142034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全国市平均、類似団体内平均をともに下回りました。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今後も人事考課による能力・業績評価や職員一人ひとりの業務量の適正管理を行い、給与管理の適正化に努めます。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64407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9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947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0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前年度比で０．１６人増加はしたものの、近年大きな変更はなく、ほぼ横ばいで推移し、全国平均、岐阜県平均を下回っています。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全国平均及び岐阜県平均を下回る要因は、ごみ処理業務や消防業務を一部事務組合で実施していること、施設の指定管理者制度による管理運営や給食調理業務など民間委託で実施していることが挙げられます。</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105501</xdr:rowOff>
    </xdr:from>
    <xdr:to>
      <xdr:col>81</xdr:col>
      <xdr:colOff>44450</xdr:colOff>
      <xdr:row>59</xdr:row>
      <xdr:rowOff>133078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21051"/>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98606</xdr:rowOff>
    </xdr:from>
    <xdr:to>
      <xdr:col>77</xdr:col>
      <xdr:colOff>44450</xdr:colOff>
      <xdr:row>59</xdr:row>
      <xdr:rowOff>105501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1415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98606</xdr:rowOff>
    </xdr:from>
    <xdr:to>
      <xdr:col>72</xdr:col>
      <xdr:colOff>203200</xdr:colOff>
      <xdr:row>59</xdr:row>
      <xdr:rowOff>105501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1415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102053</xdr:rowOff>
    </xdr:from>
    <xdr:to>
      <xdr:col>68</xdr:col>
      <xdr:colOff>152400</xdr:colOff>
      <xdr:row>59</xdr:row>
      <xdr:rowOff>105501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17603"/>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82278</xdr:rowOff>
    </xdr:from>
    <xdr:to>
      <xdr:col>81</xdr:col>
      <xdr:colOff>95250</xdr:colOff>
      <xdr:row>60</xdr:row>
      <xdr:rowOff>12428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98805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4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54701</xdr:rowOff>
    </xdr:from>
    <xdr:to>
      <xdr:col>77</xdr:col>
      <xdr:colOff>95250</xdr:colOff>
      <xdr:row>59</xdr:row>
      <xdr:rowOff>156301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166478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39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47806</xdr:rowOff>
    </xdr:from>
    <xdr:to>
      <xdr:col>73</xdr:col>
      <xdr:colOff>44450</xdr:colOff>
      <xdr:row>59</xdr:row>
      <xdr:rowOff>149406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159583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3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54701</xdr:rowOff>
    </xdr:from>
    <xdr:to>
      <xdr:col>68</xdr:col>
      <xdr:colOff>203200</xdr:colOff>
      <xdr:row>59</xdr:row>
      <xdr:rowOff>156301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166478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3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51253</xdr:rowOff>
    </xdr:from>
    <xdr:to>
      <xdr:col>64</xdr:col>
      <xdr:colOff>152400</xdr:colOff>
      <xdr:row>59</xdr:row>
      <xdr:rowOff>152853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163030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全国平均、岐阜県平均及び類似団体内平均値を下回っています。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分母のうち、企業業績が堅調に推移し法人税が増加したこと等により単年度の実質公債費比率は減少しました。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上昇する金利に備えて、借入と償還のバランスを考慮した財政運営に努めます。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78740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36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78740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3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367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143087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850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平成２５年度以降、「ー（負担額なし）」が続いています。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今後は、新庁舎及び新体育館の整備や老朽化が進む公共施設の更新により比率の悪化が懸念されます。基金の積み立てによる充当可能財源の増加や地方債残高の削減により、健全財政に努めます。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57,595
51,433
74.81
26,619,318
25,111,464
1,418,942
13,168,592
14,455,491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人件費に係る経常収支比率は、前年度から１．２ポイント増加しましたが、全国平均、岐阜県平均を下回りました。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正職員の定数が増加していること、会計年度任用職員の手当て及び正職員の給与が増加していることが要因として挙げられます。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類似団体等の平均を下回っている要因としては、ごみ処理業務や消防業務等を一部事務組合で実施していることが挙げられます。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92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92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物件費に係る経常収支比率は、前年度から０．１ポイント増加し、全国平均、類似団体内平均を上回りました。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公立保育園の一部を指定管理にしたことや、システム改修事業が増加していることが要因として挙げられます。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今後も外部委託件数及び物価高騰の影響による委託料の増加が見込まれるため、費用対効果や効率性を考慮しながら実施します。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15</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25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0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15</xdr:row>
      <xdr:rowOff>8890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11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5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82567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17797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6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xdr:rowOff>
    </xdr:from>
    <xdr:to>
      <xdr:col>65</xdr:col>
      <xdr:colOff>53975</xdr:colOff>
      <xdr:row>14</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扶助費に係る経常収支比率は、１．７ポイント減少し類似団体内平均値に並びました。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自立支援給付費及び私立保育園への運営補助等の増加により、扶助費は増加傾向にあります。今後も数値の変動に注視していきます。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57</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81243"/>
          <a:ext cx="8382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792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56</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526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526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その他に係る経常収支比率は、前年度から０．３ポイント増加しましたが、全国平均、岐阜県平均ともに下回りました。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今後は、介護保険会計や後期高齢者医療会計への繰出金増加が見込まれるため数値の変動に注視していきます。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80735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0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48078</xdr:rowOff>
    </xdr:from>
    <xdr:to>
      <xdr:col>78</xdr:col>
      <xdr:colOff>69850</xdr:colOff>
      <xdr:row>57</xdr:row>
      <xdr:rowOff>58965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77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71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46462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補助費等にかかる経常収支比率は、引き続き類似団体内平均、全国平均及び岐阜県平均を上回っています。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主な要因は、ごみ処理業務や消防業務等を一部事務組合で実施していることが挙げられます。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今後も引き続き、事務の効率化や補助要件の見直し等により、適正に執行します。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77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77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62992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912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公債費に係る経常収支比率は、０．８ポイント減少し、全国平均、岐阜県平均を下回りました。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今後は、新庁舎建設を含む老朽化した施設の更新等により公債費の増加が見込まれますが、公共施設等総合管理計画等による計画的な更新を図り、公債費の抑制に努めます。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72137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657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85852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023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76</xdr:row>
      <xdr:rowOff>85852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977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97763"/>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公債費以外に係る経常収支比率は、前年度から０．１ポイント減少し、類似団体内平均及び岐阜県平均を上回りましたが、全国平均に並びました。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今後も限られた財源を有効に活用するために、事業の廃止・縮小を含めた事務事業の効率化に努めます。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76</xdr:row>
      <xdr:rowOff>157480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80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76</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581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76</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61900"/>
          <a:ext cx="889000" cy="39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76</xdr:row>
      <xdr:rowOff>20320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6190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71138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148589</xdr:rowOff>
    </xdr:from>
    <xdr:to>
      <xdr:col>74</xdr:col>
      <xdr:colOff>31750</xdr:colOff>
      <xdr:row>76</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63516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96387</xdr:rowOff>
    </xdr:from>
    <xdr:to>
      <xdr:col>29</xdr:col>
      <xdr:colOff>127000</xdr:colOff>
      <xdr:row>20</xdr:row>
      <xdr:rowOff>1746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01562"/>
          <a:ext cx="647700" cy="76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1746</xdr:rowOff>
    </xdr:from>
    <xdr:to>
      <xdr:col>26</xdr:col>
      <xdr:colOff>50800</xdr:colOff>
      <xdr:row>20</xdr:row>
      <xdr:rowOff>7309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78371"/>
          <a:ext cx="698500" cy="5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148508</xdr:rowOff>
    </xdr:from>
    <xdr:to>
      <xdr:col>22</xdr:col>
      <xdr:colOff>114300</xdr:colOff>
      <xdr:row>20</xdr:row>
      <xdr:rowOff>7309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53683"/>
          <a:ext cx="698500" cy="30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148508</xdr:rowOff>
    </xdr:from>
    <xdr:to>
      <xdr:col>18</xdr:col>
      <xdr:colOff>177800</xdr:colOff>
      <xdr:row>20</xdr:row>
      <xdr:rowOff>15043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53683"/>
          <a:ext cx="698500" cy="37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45587</xdr:rowOff>
    </xdr:from>
    <xdr:to>
      <xdr:col>29</xdr:col>
      <xdr:colOff>177800</xdr:colOff>
      <xdr:row>19</xdr:row>
      <xdr:rowOff>147187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0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17664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122396</xdr:rowOff>
    </xdr:from>
    <xdr:to>
      <xdr:col>26</xdr:col>
      <xdr:colOff>101600</xdr:colOff>
      <xdr:row>20</xdr:row>
      <xdr:rowOff>52546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27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37323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3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127959</xdr:rowOff>
    </xdr:from>
    <xdr:to>
      <xdr:col>22</xdr:col>
      <xdr:colOff>165100</xdr:colOff>
      <xdr:row>20</xdr:row>
      <xdr:rowOff>58109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3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42886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97708</xdr:rowOff>
    </xdr:from>
    <xdr:to>
      <xdr:col>19</xdr:col>
      <xdr:colOff>38100</xdr:colOff>
      <xdr:row>20</xdr:row>
      <xdr:rowOff>27858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2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12635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135693</xdr:rowOff>
    </xdr:from>
    <xdr:to>
      <xdr:col>15</xdr:col>
      <xdr:colOff>101600</xdr:colOff>
      <xdr:row>20</xdr:row>
      <xdr:rowOff>65843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50620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22823</xdr:rowOff>
    </xdr:from>
    <xdr:to>
      <xdr:col>29</xdr:col>
      <xdr:colOff>127000</xdr:colOff>
      <xdr:row>36</xdr:row>
      <xdr:rowOff>54044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76073"/>
          <a:ext cx="647700" cy="31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22823</xdr:rowOff>
    </xdr:from>
    <xdr:to>
      <xdr:col>26</xdr:col>
      <xdr:colOff>50800</xdr:colOff>
      <xdr:row>36</xdr:row>
      <xdr:rowOff>57310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76073"/>
          <a:ext cx="698500" cy="34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57310</xdr:rowOff>
    </xdr:from>
    <xdr:to>
      <xdr:col>22</xdr:col>
      <xdr:colOff>114300</xdr:colOff>
      <xdr:row>36</xdr:row>
      <xdr:rowOff>67923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10560"/>
          <a:ext cx="698500" cy="10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39740</xdr:rowOff>
    </xdr:from>
    <xdr:to>
      <xdr:col>18</xdr:col>
      <xdr:colOff>177800</xdr:colOff>
      <xdr:row>36</xdr:row>
      <xdr:rowOff>67923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92990"/>
          <a:ext cx="6985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3244</xdr:rowOff>
    </xdr:from>
    <xdr:to>
      <xdr:col>29</xdr:col>
      <xdr:colOff>177800</xdr:colOff>
      <xdr:row>36</xdr:row>
      <xdr:rowOff>104844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56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318221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2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314923</xdr:rowOff>
    </xdr:from>
    <xdr:to>
      <xdr:col>26</xdr:col>
      <xdr:colOff>101600</xdr:colOff>
      <xdr:row>36</xdr:row>
      <xdr:rowOff>73623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5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58400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1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6510</xdr:rowOff>
    </xdr:from>
    <xdr:to>
      <xdr:col>22</xdr:col>
      <xdr:colOff>165100</xdr:colOff>
      <xdr:row>36</xdr:row>
      <xdr:rowOff>108110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5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92887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4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17123</xdr:rowOff>
    </xdr:from>
    <xdr:to>
      <xdr:col>19</xdr:col>
      <xdr:colOff>38100</xdr:colOff>
      <xdr:row>36</xdr:row>
      <xdr:rowOff>118723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70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103500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331840</xdr:rowOff>
    </xdr:from>
    <xdr:to>
      <xdr:col>15</xdr:col>
      <xdr:colOff>101600</xdr:colOff>
      <xdr:row>36</xdr:row>
      <xdr:rowOff>90540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4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75317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57,595
51,433
74.81
26,619,318
25,111,464
1,418,942
13,168,592
14,455,491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82893</xdr:rowOff>
    </xdr:from>
    <xdr:to>
      <xdr:col>24</xdr:col>
      <xdr:colOff>63500</xdr:colOff>
      <xdr:row>37</xdr:row>
      <xdr:rowOff>148011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6543"/>
          <a:ext cx="838200" cy="6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146444</xdr:rowOff>
    </xdr:from>
    <xdr:to>
      <xdr:col>19</xdr:col>
      <xdr:colOff>177800</xdr:colOff>
      <xdr:row>37</xdr:row>
      <xdr:rowOff>148011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90094"/>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143619</xdr:rowOff>
    </xdr:from>
    <xdr:to>
      <xdr:col>15</xdr:col>
      <xdr:colOff>50800</xdr:colOff>
      <xdr:row>37</xdr:row>
      <xdr:rowOff>146444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87269"/>
          <a:ext cx="8890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143619</xdr:rowOff>
    </xdr:from>
    <xdr:to>
      <xdr:col>10</xdr:col>
      <xdr:colOff>114300</xdr:colOff>
      <xdr:row>38</xdr:row>
      <xdr:rowOff>9316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7269"/>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10520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97211</xdr:rowOff>
    </xdr:from>
    <xdr:to>
      <xdr:col>20</xdr:col>
      <xdr:colOff>38100</xdr:colOff>
      <xdr:row>38</xdr:row>
      <xdr:rowOff>27361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18488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95644</xdr:rowOff>
    </xdr:from>
    <xdr:to>
      <xdr:col>15</xdr:col>
      <xdr:colOff>101600</xdr:colOff>
      <xdr:row>38</xdr:row>
      <xdr:rowOff>25794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16921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92819</xdr:rowOff>
    </xdr:from>
    <xdr:to>
      <xdr:col>10</xdr:col>
      <xdr:colOff>165100</xdr:colOff>
      <xdr:row>38</xdr:row>
      <xdr:rowOff>22969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14096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129966</xdr:rowOff>
    </xdr:from>
    <xdr:to>
      <xdr:col>6</xdr:col>
      <xdr:colOff>38100</xdr:colOff>
      <xdr:row>38</xdr:row>
      <xdr:rowOff>60116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51243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25443</xdr:rowOff>
    </xdr:from>
    <xdr:to>
      <xdr:col>24</xdr:col>
      <xdr:colOff>63500</xdr:colOff>
      <xdr:row>56</xdr:row>
      <xdr:rowOff>155637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26643"/>
          <a:ext cx="838200" cy="1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155637</xdr:rowOff>
    </xdr:from>
    <xdr:to>
      <xdr:col>19</xdr:col>
      <xdr:colOff>177800</xdr:colOff>
      <xdr:row>56</xdr:row>
      <xdr:rowOff>157073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56837"/>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152839</xdr:rowOff>
    </xdr:from>
    <xdr:to>
      <xdr:col>15</xdr:col>
      <xdr:colOff>50800</xdr:colOff>
      <xdr:row>56</xdr:row>
      <xdr:rowOff>157073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754039"/>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152839</xdr:rowOff>
    </xdr:from>
    <xdr:to>
      <xdr:col>10</xdr:col>
      <xdr:colOff>114300</xdr:colOff>
      <xdr:row>57</xdr:row>
      <xdr:rowOff>65557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54039"/>
          <a:ext cx="889000" cy="8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146093</xdr:rowOff>
    </xdr:from>
    <xdr:to>
      <xdr:col>24</xdr:col>
      <xdr:colOff>114300</xdr:colOff>
      <xdr:row>56</xdr:row>
      <xdr:rowOff>76243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7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168970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104837</xdr:rowOff>
    </xdr:from>
    <xdr:to>
      <xdr:col>20</xdr:col>
      <xdr:colOff>38100</xdr:colOff>
      <xdr:row>57</xdr:row>
      <xdr:rowOff>34987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26114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9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106273</xdr:rowOff>
    </xdr:from>
    <xdr:to>
      <xdr:col>15</xdr:col>
      <xdr:colOff>101600</xdr:colOff>
      <xdr:row>57</xdr:row>
      <xdr:rowOff>36423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27550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102039</xdr:rowOff>
    </xdr:from>
    <xdr:to>
      <xdr:col>10</xdr:col>
      <xdr:colOff>165100</xdr:colOff>
      <xdr:row>57</xdr:row>
      <xdr:rowOff>32189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48716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7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14757</xdr:rowOff>
    </xdr:from>
    <xdr:to>
      <xdr:col>6</xdr:col>
      <xdr:colOff>38100</xdr:colOff>
      <xdr:row>57</xdr:row>
      <xdr:rowOff>116357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107484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8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160007</xdr:rowOff>
    </xdr:from>
    <xdr:to>
      <xdr:col>24</xdr:col>
      <xdr:colOff>63500</xdr:colOff>
      <xdr:row>78</xdr:row>
      <xdr:rowOff>161189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33107"/>
          <a:ext cx="8382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160389</xdr:rowOff>
    </xdr:from>
    <xdr:to>
      <xdr:col>19</xdr:col>
      <xdr:colOff>177800</xdr:colOff>
      <xdr:row>78</xdr:row>
      <xdr:rowOff>161189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3348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160389</xdr:rowOff>
    </xdr:from>
    <xdr:to>
      <xdr:col>15</xdr:col>
      <xdr:colOff>50800</xdr:colOff>
      <xdr:row>78</xdr:row>
      <xdr:rowOff>169342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33489"/>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159322</xdr:rowOff>
    </xdr:from>
    <xdr:to>
      <xdr:col>10</xdr:col>
      <xdr:colOff>114300</xdr:colOff>
      <xdr:row>78</xdr:row>
      <xdr:rowOff>169342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32422"/>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109207</xdr:rowOff>
    </xdr:from>
    <xdr:to>
      <xdr:col>24</xdr:col>
      <xdr:colOff>114300</xdr:colOff>
      <xdr:row>79</xdr:row>
      <xdr:rowOff>39357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24134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9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110389</xdr:rowOff>
    </xdr:from>
    <xdr:to>
      <xdr:col>20</xdr:col>
      <xdr:colOff>38100</xdr:colOff>
      <xdr:row>79</xdr:row>
      <xdr:rowOff>40539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31666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7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109589</xdr:rowOff>
    </xdr:from>
    <xdr:to>
      <xdr:col>15</xdr:col>
      <xdr:colOff>101600</xdr:colOff>
      <xdr:row>79</xdr:row>
      <xdr:rowOff>39739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30866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7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118542</xdr:rowOff>
    </xdr:from>
    <xdr:to>
      <xdr:col>10</xdr:col>
      <xdr:colOff>165100</xdr:colOff>
      <xdr:row>79</xdr:row>
      <xdr:rowOff>48692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9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39819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8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108522</xdr:rowOff>
    </xdr:from>
    <xdr:to>
      <xdr:col>6</xdr:col>
      <xdr:colOff>38100</xdr:colOff>
      <xdr:row>79</xdr:row>
      <xdr:rowOff>38672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29799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7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58496</xdr:rowOff>
    </xdr:from>
    <xdr:to>
      <xdr:col>24</xdr:col>
      <xdr:colOff>63500</xdr:colOff>
      <xdr:row>96</xdr:row>
      <xdr:rowOff>75121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46246"/>
          <a:ext cx="838200" cy="18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75121</xdr:rowOff>
    </xdr:from>
    <xdr:to>
      <xdr:col>19</xdr:col>
      <xdr:colOff>177800</xdr:colOff>
      <xdr:row>96</xdr:row>
      <xdr:rowOff>125476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34321"/>
          <a:ext cx="889000" cy="5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140793</xdr:rowOff>
    </xdr:from>
    <xdr:to>
      <xdr:col>15</xdr:col>
      <xdr:colOff>50800</xdr:colOff>
      <xdr:row>96</xdr:row>
      <xdr:rowOff>125476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28543"/>
          <a:ext cx="889000" cy="15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140793</xdr:rowOff>
    </xdr:from>
    <xdr:to>
      <xdr:col>10</xdr:col>
      <xdr:colOff>114300</xdr:colOff>
      <xdr:row>97</xdr:row>
      <xdr:rowOff>138074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28543"/>
          <a:ext cx="889000" cy="34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7696</xdr:rowOff>
    </xdr:from>
    <xdr:to>
      <xdr:col>24</xdr:col>
      <xdr:colOff>114300</xdr:colOff>
      <xdr:row>95</xdr:row>
      <xdr:rowOff>109296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157573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7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24321</xdr:rowOff>
    </xdr:from>
    <xdr:to>
      <xdr:col>20</xdr:col>
      <xdr:colOff>38100</xdr:colOff>
      <xdr:row>96</xdr:row>
      <xdr:rowOff>125921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117048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74676</xdr:rowOff>
    </xdr:from>
    <xdr:to>
      <xdr:col>15</xdr:col>
      <xdr:colOff>101600</xdr:colOff>
      <xdr:row>97</xdr:row>
      <xdr:rowOff>4826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167403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2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89993</xdr:rowOff>
    </xdr:from>
    <xdr:to>
      <xdr:col>10</xdr:col>
      <xdr:colOff>165100</xdr:colOff>
      <xdr:row>96</xdr:row>
      <xdr:rowOff>20143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11270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7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87274</xdr:rowOff>
    </xdr:from>
    <xdr:to>
      <xdr:col>6</xdr:col>
      <xdr:colOff>38100</xdr:colOff>
      <xdr:row>98</xdr:row>
      <xdr:rowOff>17424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1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8551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1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46877</xdr:rowOff>
    </xdr:from>
    <xdr:to>
      <xdr:col>55</xdr:col>
      <xdr:colOff>0</xdr:colOff>
      <xdr:row>37</xdr:row>
      <xdr:rowOff>72851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90527"/>
          <a:ext cx="838200" cy="2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4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27936</xdr:rowOff>
    </xdr:from>
    <xdr:to>
      <xdr:col>50</xdr:col>
      <xdr:colOff>114300</xdr:colOff>
      <xdr:row>37</xdr:row>
      <xdr:rowOff>46877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371586"/>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27936</xdr:rowOff>
    </xdr:from>
    <xdr:to>
      <xdr:col>45</xdr:col>
      <xdr:colOff>177800</xdr:colOff>
      <xdr:row>37</xdr:row>
      <xdr:rowOff>32595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371586"/>
          <a:ext cx="8890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169157</xdr:rowOff>
    </xdr:from>
    <xdr:to>
      <xdr:col>41</xdr:col>
      <xdr:colOff>50800</xdr:colOff>
      <xdr:row>37</xdr:row>
      <xdr:rowOff>32595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12657"/>
          <a:ext cx="889000" cy="106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22051</xdr:rowOff>
    </xdr:from>
    <xdr:to>
      <xdr:col>55</xdr:col>
      <xdr:colOff>50800</xdr:colOff>
      <xdr:row>37</xdr:row>
      <xdr:rowOff>123651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6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44928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1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167527</xdr:rowOff>
    </xdr:from>
    <xdr:to>
      <xdr:col>50</xdr:col>
      <xdr:colOff>165100</xdr:colOff>
      <xdr:row>37</xdr:row>
      <xdr:rowOff>97677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114204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1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148586</xdr:rowOff>
    </xdr:from>
    <xdr:to>
      <xdr:col>46</xdr:col>
      <xdr:colOff>38100</xdr:colOff>
      <xdr:row>37</xdr:row>
      <xdr:rowOff>78736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95263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153245</xdr:rowOff>
    </xdr:from>
    <xdr:to>
      <xdr:col>41</xdr:col>
      <xdr:colOff>101600</xdr:colOff>
      <xdr:row>37</xdr:row>
      <xdr:rowOff>83395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99922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10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118357</xdr:rowOff>
    </xdr:from>
    <xdr:to>
      <xdr:col>36</xdr:col>
      <xdr:colOff>165100</xdr:colOff>
      <xdr:row>31</xdr:row>
      <xdr:rowOff>48507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65034</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03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77635</xdr:rowOff>
    </xdr:from>
    <xdr:to>
      <xdr:col>55</xdr:col>
      <xdr:colOff>0</xdr:colOff>
      <xdr:row>58</xdr:row>
      <xdr:rowOff>59886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850285"/>
          <a:ext cx="838200" cy="15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59886</xdr:rowOff>
    </xdr:from>
    <xdr:to>
      <xdr:col>50</xdr:col>
      <xdr:colOff>114300</xdr:colOff>
      <xdr:row>58</xdr:row>
      <xdr:rowOff>83710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10003986"/>
          <a:ext cx="889000" cy="2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73096</xdr:rowOff>
    </xdr:from>
    <xdr:to>
      <xdr:col>45</xdr:col>
      <xdr:colOff>177800</xdr:colOff>
      <xdr:row>58</xdr:row>
      <xdr:rowOff>83710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331396"/>
          <a:ext cx="889000" cy="69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73096</xdr:rowOff>
    </xdr:from>
    <xdr:to>
      <xdr:col>41</xdr:col>
      <xdr:colOff>50800</xdr:colOff>
      <xdr:row>55</xdr:row>
      <xdr:rowOff>19897</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331396"/>
          <a:ext cx="889000" cy="11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26835</xdr:rowOff>
    </xdr:from>
    <xdr:to>
      <xdr:col>55</xdr:col>
      <xdr:colOff>50800</xdr:colOff>
      <xdr:row>57</xdr:row>
      <xdr:rowOff>128435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7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5262</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77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9086</xdr:rowOff>
    </xdr:from>
    <xdr:to>
      <xdr:col>50</xdr:col>
      <xdr:colOff>165100</xdr:colOff>
      <xdr:row>58</xdr:row>
      <xdr:rowOff>110686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9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101813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1004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32910</xdr:rowOff>
    </xdr:from>
    <xdr:to>
      <xdr:col>46</xdr:col>
      <xdr:colOff>38100</xdr:colOff>
      <xdr:row>58</xdr:row>
      <xdr:rowOff>134510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97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125637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06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22296</xdr:rowOff>
    </xdr:from>
    <xdr:to>
      <xdr:col>41</xdr:col>
      <xdr:colOff>101600</xdr:colOff>
      <xdr:row>54</xdr:row>
      <xdr:rowOff>123896</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28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140423</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0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140547</xdr:rowOff>
    </xdr:from>
    <xdr:to>
      <xdr:col>36</xdr:col>
      <xdr:colOff>165100</xdr:colOff>
      <xdr:row>55</xdr:row>
      <xdr:rowOff>70697</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39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87224</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17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122143</xdr:rowOff>
    </xdr:from>
    <xdr:to>
      <xdr:col>55</xdr:col>
      <xdr:colOff>0</xdr:colOff>
      <xdr:row>77</xdr:row>
      <xdr:rowOff>27640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152343"/>
          <a:ext cx="8382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42339</xdr:rowOff>
    </xdr:from>
    <xdr:to>
      <xdr:col>50</xdr:col>
      <xdr:colOff>114300</xdr:colOff>
      <xdr:row>77</xdr:row>
      <xdr:rowOff>27640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072539"/>
          <a:ext cx="889000" cy="15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35916</xdr:rowOff>
    </xdr:from>
    <xdr:to>
      <xdr:col>45</xdr:col>
      <xdr:colOff>177800</xdr:colOff>
      <xdr:row>76</xdr:row>
      <xdr:rowOff>42339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380316"/>
          <a:ext cx="889000" cy="69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35916</xdr:rowOff>
    </xdr:from>
    <xdr:to>
      <xdr:col>41</xdr:col>
      <xdr:colOff>50800</xdr:colOff>
      <xdr:row>73</xdr:row>
      <xdr:rowOff>104770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380316"/>
          <a:ext cx="889000" cy="2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71343</xdr:rowOff>
    </xdr:from>
    <xdr:to>
      <xdr:col>55</xdr:col>
      <xdr:colOff>50800</xdr:colOff>
      <xdr:row>77</xdr:row>
      <xdr:rowOff>1493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94221</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95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148290</xdr:rowOff>
    </xdr:from>
    <xdr:to>
      <xdr:col>50</xdr:col>
      <xdr:colOff>165100</xdr:colOff>
      <xdr:row>77</xdr:row>
      <xdr:rowOff>78440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94967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5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162989</xdr:rowOff>
    </xdr:from>
    <xdr:to>
      <xdr:col>46</xdr:col>
      <xdr:colOff>38100</xdr:colOff>
      <xdr:row>76</xdr:row>
      <xdr:rowOff>93139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0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109666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79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156566</xdr:rowOff>
    </xdr:from>
    <xdr:to>
      <xdr:col>41</xdr:col>
      <xdr:colOff>101600</xdr:colOff>
      <xdr:row>72</xdr:row>
      <xdr:rowOff>86716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3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103243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10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53970</xdr:rowOff>
    </xdr:from>
    <xdr:to>
      <xdr:col>36</xdr:col>
      <xdr:colOff>165100</xdr:colOff>
      <xdr:row>73</xdr:row>
      <xdr:rowOff>155570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5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647</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34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37435</xdr:rowOff>
    </xdr:from>
    <xdr:to>
      <xdr:col>55</xdr:col>
      <xdr:colOff>0</xdr:colOff>
      <xdr:row>97</xdr:row>
      <xdr:rowOff>141398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668085"/>
          <a:ext cx="838200" cy="10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141398</xdr:rowOff>
    </xdr:from>
    <xdr:to>
      <xdr:col>50</xdr:col>
      <xdr:colOff>114300</xdr:colOff>
      <xdr:row>98</xdr:row>
      <xdr:rowOff>85489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772048"/>
          <a:ext cx="889000" cy="11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140402</xdr:rowOff>
    </xdr:from>
    <xdr:to>
      <xdr:col>45</xdr:col>
      <xdr:colOff>177800</xdr:colOff>
      <xdr:row>98</xdr:row>
      <xdr:rowOff>85489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71052"/>
          <a:ext cx="889000" cy="1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140402</xdr:rowOff>
    </xdr:from>
    <xdr:to>
      <xdr:col>41</xdr:col>
      <xdr:colOff>50800</xdr:colOff>
      <xdr:row>97</xdr:row>
      <xdr:rowOff>157319</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71052"/>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158085</xdr:rowOff>
    </xdr:from>
    <xdr:to>
      <xdr:col>55</xdr:col>
      <xdr:colOff>50800</xdr:colOff>
      <xdr:row>97</xdr:row>
      <xdr:rowOff>88235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136512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90598</xdr:rowOff>
    </xdr:from>
    <xdr:to>
      <xdr:col>50</xdr:col>
      <xdr:colOff>165100</xdr:colOff>
      <xdr:row>98</xdr:row>
      <xdr:rowOff>20748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11875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1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34689</xdr:rowOff>
    </xdr:from>
    <xdr:to>
      <xdr:col>46</xdr:col>
      <xdr:colOff>38100</xdr:colOff>
      <xdr:row>98</xdr:row>
      <xdr:rowOff>136289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8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127416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92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89602</xdr:rowOff>
    </xdr:from>
    <xdr:to>
      <xdr:col>41</xdr:col>
      <xdr:colOff>101600</xdr:colOff>
      <xdr:row>98</xdr:row>
      <xdr:rowOff>19752</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10879</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1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106519</xdr:rowOff>
    </xdr:from>
    <xdr:to>
      <xdr:col>36</xdr:col>
      <xdr:colOff>165100</xdr:colOff>
      <xdr:row>98</xdr:row>
      <xdr:rowOff>36669</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3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27796</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82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139380</xdr:rowOff>
    </xdr:from>
    <xdr:to>
      <xdr:col>85</xdr:col>
      <xdr:colOff>127000</xdr:colOff>
      <xdr:row>38</xdr:row>
      <xdr:rowOff>139654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480"/>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132156</xdr:rowOff>
    </xdr:from>
    <xdr:to>
      <xdr:col>81</xdr:col>
      <xdr:colOff>50800</xdr:colOff>
      <xdr:row>38</xdr:row>
      <xdr:rowOff>139380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47256"/>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117435</xdr:rowOff>
    </xdr:from>
    <xdr:to>
      <xdr:col>76</xdr:col>
      <xdr:colOff>114300</xdr:colOff>
      <xdr:row>38</xdr:row>
      <xdr:rowOff>132156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32535"/>
          <a:ext cx="8890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117435</xdr:rowOff>
    </xdr:from>
    <xdr:to>
      <xdr:col>71</xdr:col>
      <xdr:colOff>177800</xdr:colOff>
      <xdr:row>38</xdr:row>
      <xdr:rowOff>118577</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3253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88854</xdr:rowOff>
    </xdr:from>
    <xdr:to>
      <xdr:col>85</xdr:col>
      <xdr:colOff>177800</xdr:colOff>
      <xdr:row>39</xdr:row>
      <xdr:rowOff>19004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3781</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88580</xdr:rowOff>
    </xdr:from>
    <xdr:to>
      <xdr:col>81</xdr:col>
      <xdr:colOff>101600</xdr:colOff>
      <xdr:row>39</xdr:row>
      <xdr:rowOff>18730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9857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81356</xdr:rowOff>
    </xdr:from>
    <xdr:to>
      <xdr:col>76</xdr:col>
      <xdr:colOff>165100</xdr:colOff>
      <xdr:row>39</xdr:row>
      <xdr:rowOff>11506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2633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89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66635</xdr:rowOff>
    </xdr:from>
    <xdr:to>
      <xdr:col>72</xdr:col>
      <xdr:colOff>38100</xdr:colOff>
      <xdr:row>38</xdr:row>
      <xdr:rowOff>168235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159362</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74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67777</xdr:rowOff>
    </xdr:from>
    <xdr:to>
      <xdr:col>67</xdr:col>
      <xdr:colOff>101600</xdr:colOff>
      <xdr:row>38</xdr:row>
      <xdr:rowOff>169377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8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160504</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75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13480</xdr:rowOff>
    </xdr:from>
    <xdr:to>
      <xdr:col>85</xdr:col>
      <xdr:colOff>127000</xdr:colOff>
      <xdr:row>77</xdr:row>
      <xdr:rowOff>30544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15130"/>
          <a:ext cx="838200" cy="1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12288</xdr:rowOff>
    </xdr:from>
    <xdr:to>
      <xdr:col>81</xdr:col>
      <xdr:colOff>50800</xdr:colOff>
      <xdr:row>77</xdr:row>
      <xdr:rowOff>13480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13938"/>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12288</xdr:rowOff>
    </xdr:from>
    <xdr:to>
      <xdr:col>76</xdr:col>
      <xdr:colOff>114300</xdr:colOff>
      <xdr:row>77</xdr:row>
      <xdr:rowOff>13954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13938"/>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147211</xdr:rowOff>
    </xdr:from>
    <xdr:to>
      <xdr:col>71</xdr:col>
      <xdr:colOff>177800</xdr:colOff>
      <xdr:row>77</xdr:row>
      <xdr:rowOff>13954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177411"/>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151194</xdr:rowOff>
    </xdr:from>
    <xdr:to>
      <xdr:col>85</xdr:col>
      <xdr:colOff>177800</xdr:colOff>
      <xdr:row>77</xdr:row>
      <xdr:rowOff>81344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129621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134130</xdr:rowOff>
    </xdr:from>
    <xdr:to>
      <xdr:col>81</xdr:col>
      <xdr:colOff>101600</xdr:colOff>
      <xdr:row>77</xdr:row>
      <xdr:rowOff>64280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55407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132938</xdr:rowOff>
    </xdr:from>
    <xdr:to>
      <xdr:col>76</xdr:col>
      <xdr:colOff>165100</xdr:colOff>
      <xdr:row>77</xdr:row>
      <xdr:rowOff>63088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54215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134604</xdr:rowOff>
    </xdr:from>
    <xdr:to>
      <xdr:col>72</xdr:col>
      <xdr:colOff>38100</xdr:colOff>
      <xdr:row>77</xdr:row>
      <xdr:rowOff>64754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55881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96411</xdr:rowOff>
    </xdr:from>
    <xdr:to>
      <xdr:col>67</xdr:col>
      <xdr:colOff>101600</xdr:colOff>
      <xdr:row>77</xdr:row>
      <xdr:rowOff>26561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17688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1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134201</xdr:rowOff>
    </xdr:from>
    <xdr:to>
      <xdr:col>85</xdr:col>
      <xdr:colOff>127000</xdr:colOff>
      <xdr:row>98</xdr:row>
      <xdr:rowOff>71755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764851"/>
          <a:ext cx="838200" cy="10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134201</xdr:rowOff>
    </xdr:from>
    <xdr:to>
      <xdr:col>81</xdr:col>
      <xdr:colOff>50800</xdr:colOff>
      <xdr:row>98</xdr:row>
      <xdr:rowOff>2832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64851"/>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22847</xdr:rowOff>
    </xdr:from>
    <xdr:to>
      <xdr:col>76</xdr:col>
      <xdr:colOff>114300</xdr:colOff>
      <xdr:row>98</xdr:row>
      <xdr:rowOff>2832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653497"/>
          <a:ext cx="889000" cy="1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22847</xdr:rowOff>
    </xdr:from>
    <xdr:to>
      <xdr:col>71</xdr:col>
      <xdr:colOff>177800</xdr:colOff>
      <xdr:row>98</xdr:row>
      <xdr:rowOff>17501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53497"/>
          <a:ext cx="889000" cy="1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20955</xdr:rowOff>
    </xdr:from>
    <xdr:to>
      <xdr:col>85</xdr:col>
      <xdr:colOff>177800</xdr:colOff>
      <xdr:row>98</xdr:row>
      <xdr:rowOff>122555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170832</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83401</xdr:rowOff>
    </xdr:from>
    <xdr:to>
      <xdr:col>81</xdr:col>
      <xdr:colOff>101600</xdr:colOff>
      <xdr:row>98</xdr:row>
      <xdr:rowOff>13551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4678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123482</xdr:rowOff>
    </xdr:from>
    <xdr:to>
      <xdr:col>76</xdr:col>
      <xdr:colOff>165100</xdr:colOff>
      <xdr:row>98</xdr:row>
      <xdr:rowOff>53632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44759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143497</xdr:rowOff>
    </xdr:from>
    <xdr:to>
      <xdr:col>72</xdr:col>
      <xdr:colOff>38100</xdr:colOff>
      <xdr:row>97</xdr:row>
      <xdr:rowOff>73647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90174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138151</xdr:rowOff>
    </xdr:from>
    <xdr:to>
      <xdr:col>67</xdr:col>
      <xdr:colOff>101600</xdr:colOff>
      <xdr:row>98</xdr:row>
      <xdr:rowOff>68301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59428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6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18131</xdr:rowOff>
    </xdr:from>
    <xdr:to>
      <xdr:col>116</xdr:col>
      <xdr:colOff>63500</xdr:colOff>
      <xdr:row>58</xdr:row>
      <xdr:rowOff>20645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62231"/>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17445</xdr:rowOff>
    </xdr:from>
    <xdr:to>
      <xdr:col>111</xdr:col>
      <xdr:colOff>177800</xdr:colOff>
      <xdr:row>58</xdr:row>
      <xdr:rowOff>18131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96154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17353</xdr:rowOff>
    </xdr:from>
    <xdr:to>
      <xdr:col>107</xdr:col>
      <xdr:colOff>50800</xdr:colOff>
      <xdr:row>58</xdr:row>
      <xdr:rowOff>17445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96145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17353</xdr:rowOff>
    </xdr:from>
    <xdr:to>
      <xdr:col>102</xdr:col>
      <xdr:colOff>114300</xdr:colOff>
      <xdr:row>58</xdr:row>
      <xdr:rowOff>17628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961453"/>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141295</xdr:rowOff>
    </xdr:from>
    <xdr:to>
      <xdr:col>116</xdr:col>
      <xdr:colOff>114300</xdr:colOff>
      <xdr:row>58</xdr:row>
      <xdr:rowOff>71445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56222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2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138781</xdr:rowOff>
    </xdr:from>
    <xdr:to>
      <xdr:col>112</xdr:col>
      <xdr:colOff>38100</xdr:colOff>
      <xdr:row>58</xdr:row>
      <xdr:rowOff>68931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60058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138095</xdr:rowOff>
    </xdr:from>
    <xdr:to>
      <xdr:col>107</xdr:col>
      <xdr:colOff>101600</xdr:colOff>
      <xdr:row>58</xdr:row>
      <xdr:rowOff>68245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1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59372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0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138003</xdr:rowOff>
    </xdr:from>
    <xdr:to>
      <xdr:col>102</xdr:col>
      <xdr:colOff>165100</xdr:colOff>
      <xdr:row>58</xdr:row>
      <xdr:rowOff>68153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59280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0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138278</xdr:rowOff>
    </xdr:from>
    <xdr:to>
      <xdr:col>98</xdr:col>
      <xdr:colOff>38100</xdr:colOff>
      <xdr:row>58</xdr:row>
      <xdr:rowOff>68428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59555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0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74983</xdr:rowOff>
    </xdr:from>
    <xdr:to>
      <xdr:col>116</xdr:col>
      <xdr:colOff>63500</xdr:colOff>
      <xdr:row>77</xdr:row>
      <xdr:rowOff>95261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76633"/>
          <a:ext cx="838200" cy="2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95261</xdr:rowOff>
    </xdr:from>
    <xdr:to>
      <xdr:col>111</xdr:col>
      <xdr:colOff>177800</xdr:colOff>
      <xdr:row>77</xdr:row>
      <xdr:rowOff>108130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96911"/>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108130</xdr:rowOff>
    </xdr:from>
    <xdr:to>
      <xdr:col>107</xdr:col>
      <xdr:colOff>50800</xdr:colOff>
      <xdr:row>77</xdr:row>
      <xdr:rowOff>124772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309780"/>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106621</xdr:rowOff>
    </xdr:from>
    <xdr:to>
      <xdr:col>102</xdr:col>
      <xdr:colOff>114300</xdr:colOff>
      <xdr:row>77</xdr:row>
      <xdr:rowOff>124772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308271"/>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24183</xdr:rowOff>
    </xdr:from>
    <xdr:to>
      <xdr:col>116</xdr:col>
      <xdr:colOff>114300</xdr:colOff>
      <xdr:row>77</xdr:row>
      <xdr:rowOff>125783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2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2610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0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44461</xdr:rowOff>
    </xdr:from>
    <xdr:to>
      <xdr:col>112</xdr:col>
      <xdr:colOff>38100</xdr:colOff>
      <xdr:row>77</xdr:row>
      <xdr:rowOff>146061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4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137188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3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57330</xdr:rowOff>
    </xdr:from>
    <xdr:to>
      <xdr:col>107</xdr:col>
      <xdr:colOff>101600</xdr:colOff>
      <xdr:row>77</xdr:row>
      <xdr:rowOff>158930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150057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73972</xdr:rowOff>
    </xdr:from>
    <xdr:to>
      <xdr:col>102</xdr:col>
      <xdr:colOff>165100</xdr:colOff>
      <xdr:row>78</xdr:row>
      <xdr:rowOff>4122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166699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55821</xdr:rowOff>
    </xdr:from>
    <xdr:to>
      <xdr:col>98</xdr:col>
      <xdr:colOff>38100</xdr:colOff>
      <xdr:row>77</xdr:row>
      <xdr:rowOff>157421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148548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主に扶助費、普通建設事業費、物件費が増加し、積立金が減少しました。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扶助費は、国の定額減税補足給付金事業に４億６，２６７万円支出したほか、自立支援費給付事業などの増により岐阜県平均を上回りました。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牧野ふれあい広場整備事業に４億９，６６６万円支出したほか、小学校施設営繕工事や総合福祉会館維持補修費などの増により、新規整備及び更新世整備ともに前年度よりも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物件費は、児童・生徒用タブレットに３億５，２７２万円支出したほか、総合行政情報システム関連経費などの増により、類似団体内平均、全国平均及び県内平均を上回りました。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積立金は、前年度に財政調整基金３億１，３２８万円、減債基金に５億２５６万円積み立てたため、前年度比８，５８３円減少しました。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岐阜県美濃加茂市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57,595
51,433
74.81
26,619,318
25,111,464
1,418,942
13,168,592
14,455,491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97637</xdr:rowOff>
    </xdr:from>
    <xdr:to>
      <xdr:col>24</xdr:col>
      <xdr:colOff>63500</xdr:colOff>
      <xdr:row>36</xdr:row>
      <xdr:rowOff>104496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6983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97637</xdr:rowOff>
    </xdr:from>
    <xdr:to>
      <xdr:col>19</xdr:col>
      <xdr:colOff>177800</xdr:colOff>
      <xdr:row>36</xdr:row>
      <xdr:rowOff>133757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69837"/>
          <a:ext cx="889000" cy="3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28143</xdr:rowOff>
    </xdr:from>
    <xdr:to>
      <xdr:col>15</xdr:col>
      <xdr:colOff>50800</xdr:colOff>
      <xdr:row>36</xdr:row>
      <xdr:rowOff>133757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00343"/>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28143</xdr:rowOff>
    </xdr:from>
    <xdr:to>
      <xdr:col>10</xdr:col>
      <xdr:colOff>114300</xdr:colOff>
      <xdr:row>36</xdr:row>
      <xdr:rowOff>106325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00343"/>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53696</xdr:rowOff>
    </xdr:from>
    <xdr:to>
      <xdr:col>24</xdr:col>
      <xdr:colOff>114300</xdr:colOff>
      <xdr:row>36</xdr:row>
      <xdr:rowOff>155296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32123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46837</xdr:rowOff>
    </xdr:from>
    <xdr:to>
      <xdr:col>20</xdr:col>
      <xdr:colOff>38100</xdr:colOff>
      <xdr:row>36</xdr:row>
      <xdr:rowOff>148437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139564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82957</xdr:rowOff>
    </xdr:from>
    <xdr:to>
      <xdr:col>15</xdr:col>
      <xdr:colOff>101600</xdr:colOff>
      <xdr:row>37</xdr:row>
      <xdr:rowOff>13107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4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148793</xdr:rowOff>
    </xdr:from>
    <xdr:to>
      <xdr:col>10</xdr:col>
      <xdr:colOff>165100</xdr:colOff>
      <xdr:row>36</xdr:row>
      <xdr:rowOff>78943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70070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55525</xdr:rowOff>
    </xdr:from>
    <xdr:to>
      <xdr:col>6</xdr:col>
      <xdr:colOff>38100</xdr:colOff>
      <xdr:row>36</xdr:row>
      <xdr:rowOff>157125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148252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2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28601</xdr:rowOff>
    </xdr:from>
    <xdr:to>
      <xdr:col>24</xdr:col>
      <xdr:colOff>63500</xdr:colOff>
      <xdr:row>56</xdr:row>
      <xdr:rowOff>80507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29801"/>
          <a:ext cx="838200" cy="5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28601</xdr:rowOff>
    </xdr:from>
    <xdr:to>
      <xdr:col>19</xdr:col>
      <xdr:colOff>177800</xdr:colOff>
      <xdr:row>56</xdr:row>
      <xdr:rowOff>78184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29801"/>
          <a:ext cx="889000" cy="4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141834</xdr:rowOff>
    </xdr:from>
    <xdr:to>
      <xdr:col>15</xdr:col>
      <xdr:colOff>50800</xdr:colOff>
      <xdr:row>56</xdr:row>
      <xdr:rowOff>78184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71584"/>
          <a:ext cx="889000" cy="10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17186</xdr:rowOff>
    </xdr:from>
    <xdr:to>
      <xdr:col>10</xdr:col>
      <xdr:colOff>114300</xdr:colOff>
      <xdr:row>55</xdr:row>
      <xdr:rowOff>141834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32586"/>
          <a:ext cx="889000" cy="63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29707</xdr:rowOff>
    </xdr:from>
    <xdr:to>
      <xdr:col>24</xdr:col>
      <xdr:colOff>114300</xdr:colOff>
      <xdr:row>56</xdr:row>
      <xdr:rowOff>131307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8134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149251</xdr:rowOff>
    </xdr:from>
    <xdr:to>
      <xdr:col>20</xdr:col>
      <xdr:colOff>38100</xdr:colOff>
      <xdr:row>56</xdr:row>
      <xdr:rowOff>79401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70528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7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27384</xdr:rowOff>
    </xdr:from>
    <xdr:to>
      <xdr:col>15</xdr:col>
      <xdr:colOff>101600</xdr:colOff>
      <xdr:row>56</xdr:row>
      <xdr:rowOff>128984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120111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2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91034</xdr:rowOff>
    </xdr:from>
    <xdr:to>
      <xdr:col>10</xdr:col>
      <xdr:colOff>165100</xdr:colOff>
      <xdr:row>56</xdr:row>
      <xdr:rowOff>21184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37711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2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137836</xdr:rowOff>
    </xdr:from>
    <xdr:to>
      <xdr:col>6</xdr:col>
      <xdr:colOff>38100</xdr:colOff>
      <xdr:row>52</xdr:row>
      <xdr:rowOff>67986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8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59113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7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8364</xdr:rowOff>
    </xdr:from>
    <xdr:to>
      <xdr:col>24</xdr:col>
      <xdr:colOff>63500</xdr:colOff>
      <xdr:row>77</xdr:row>
      <xdr:rowOff>85130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38564"/>
          <a:ext cx="838200" cy="24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85130</xdr:rowOff>
    </xdr:from>
    <xdr:to>
      <xdr:col>19</xdr:col>
      <xdr:colOff>177800</xdr:colOff>
      <xdr:row>77</xdr:row>
      <xdr:rowOff>134127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86780"/>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43917</xdr:rowOff>
    </xdr:from>
    <xdr:to>
      <xdr:col>15</xdr:col>
      <xdr:colOff>50800</xdr:colOff>
      <xdr:row>77</xdr:row>
      <xdr:rowOff>134127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02667"/>
          <a:ext cx="889000" cy="4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43917</xdr:rowOff>
    </xdr:from>
    <xdr:to>
      <xdr:col>10</xdr:col>
      <xdr:colOff>114300</xdr:colOff>
      <xdr:row>78</xdr:row>
      <xdr:rowOff>34533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02667"/>
          <a:ext cx="889000" cy="5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129014</xdr:rowOff>
    </xdr:from>
    <xdr:to>
      <xdr:col>24</xdr:col>
      <xdr:colOff>114300</xdr:colOff>
      <xdr:row>76</xdr:row>
      <xdr:rowOff>59164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107441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34330</xdr:rowOff>
    </xdr:from>
    <xdr:to>
      <xdr:col>20</xdr:col>
      <xdr:colOff>38100</xdr:colOff>
      <xdr:row>77</xdr:row>
      <xdr:rowOff>135930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127057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2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83327</xdr:rowOff>
    </xdr:from>
    <xdr:to>
      <xdr:col>15</xdr:col>
      <xdr:colOff>101600</xdr:colOff>
      <xdr:row>78</xdr:row>
      <xdr:rowOff>13477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4604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164567</xdr:rowOff>
    </xdr:from>
    <xdr:to>
      <xdr:col>10</xdr:col>
      <xdr:colOff>165100</xdr:colOff>
      <xdr:row>75</xdr:row>
      <xdr:rowOff>94717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111244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155183</xdr:rowOff>
    </xdr:from>
    <xdr:to>
      <xdr:col>6</xdr:col>
      <xdr:colOff>38100</xdr:colOff>
      <xdr:row>78</xdr:row>
      <xdr:rowOff>85333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76460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6922</xdr:rowOff>
    </xdr:from>
    <xdr:to>
      <xdr:col>24</xdr:col>
      <xdr:colOff>63500</xdr:colOff>
      <xdr:row>98</xdr:row>
      <xdr:rowOff>43498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0902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164694</xdr:rowOff>
    </xdr:from>
    <xdr:to>
      <xdr:col>19</xdr:col>
      <xdr:colOff>177800</xdr:colOff>
      <xdr:row>98</xdr:row>
      <xdr:rowOff>6922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95344"/>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68568</xdr:rowOff>
    </xdr:from>
    <xdr:to>
      <xdr:col>15</xdr:col>
      <xdr:colOff>50800</xdr:colOff>
      <xdr:row>97</xdr:row>
      <xdr:rowOff>164694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27768"/>
          <a:ext cx="889000" cy="26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68568</xdr:rowOff>
    </xdr:from>
    <xdr:to>
      <xdr:col>10</xdr:col>
      <xdr:colOff>114300</xdr:colOff>
      <xdr:row>98</xdr:row>
      <xdr:rowOff>168560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27768"/>
          <a:ext cx="889000" cy="44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164148</xdr:rowOff>
    </xdr:from>
    <xdr:to>
      <xdr:col>24</xdr:col>
      <xdr:colOff>114300</xdr:colOff>
      <xdr:row>98</xdr:row>
      <xdr:rowOff>94298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9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79075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127572</xdr:rowOff>
    </xdr:from>
    <xdr:to>
      <xdr:col>20</xdr:col>
      <xdr:colOff>38100</xdr:colOff>
      <xdr:row>98</xdr:row>
      <xdr:rowOff>57722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48849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5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113894</xdr:rowOff>
    </xdr:from>
    <xdr:to>
      <xdr:col>15</xdr:col>
      <xdr:colOff>101600</xdr:colOff>
      <xdr:row>98</xdr:row>
      <xdr:rowOff>44044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35171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3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17768</xdr:rowOff>
    </xdr:from>
    <xdr:to>
      <xdr:col>10</xdr:col>
      <xdr:colOff>165100</xdr:colOff>
      <xdr:row>96</xdr:row>
      <xdr:rowOff>119368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110495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117760</xdr:rowOff>
    </xdr:from>
    <xdr:to>
      <xdr:col>6</xdr:col>
      <xdr:colOff>38100</xdr:colOff>
      <xdr:row>99</xdr:row>
      <xdr:rowOff>47910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39037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1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112159</xdr:rowOff>
    </xdr:from>
    <xdr:to>
      <xdr:col>55</xdr:col>
      <xdr:colOff>0</xdr:colOff>
      <xdr:row>38</xdr:row>
      <xdr:rowOff>124460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27259"/>
          <a:ext cx="8382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100838</xdr:rowOff>
    </xdr:from>
    <xdr:to>
      <xdr:col>50</xdr:col>
      <xdr:colOff>114300</xdr:colOff>
      <xdr:row>38</xdr:row>
      <xdr:rowOff>124460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1593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99967</xdr:rowOff>
    </xdr:from>
    <xdr:to>
      <xdr:col>45</xdr:col>
      <xdr:colOff>177800</xdr:colOff>
      <xdr:row>38</xdr:row>
      <xdr:rowOff>100838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15067"/>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99967</xdr:rowOff>
    </xdr:from>
    <xdr:to>
      <xdr:col>41</xdr:col>
      <xdr:colOff>50800</xdr:colOff>
      <xdr:row>38</xdr:row>
      <xdr:rowOff>117384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15067"/>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61359</xdr:rowOff>
    </xdr:from>
    <xdr:to>
      <xdr:col>55</xdr:col>
      <xdr:colOff>50800</xdr:colOff>
      <xdr:row>38</xdr:row>
      <xdr:rowOff>162959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84236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2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73660</xdr:rowOff>
    </xdr:from>
    <xdr:to>
      <xdr:col>50</xdr:col>
      <xdr:colOff>165100</xdr:colOff>
      <xdr:row>39</xdr:row>
      <xdr:rowOff>3810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20337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36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50038</xdr:rowOff>
    </xdr:from>
    <xdr:to>
      <xdr:col>46</xdr:col>
      <xdr:colOff>38100</xdr:colOff>
      <xdr:row>38</xdr:row>
      <xdr:rowOff>151638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168165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49167</xdr:rowOff>
    </xdr:from>
    <xdr:to>
      <xdr:col>41</xdr:col>
      <xdr:colOff>101600</xdr:colOff>
      <xdr:row>38</xdr:row>
      <xdr:rowOff>150767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6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167294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66584</xdr:rowOff>
    </xdr:from>
    <xdr:to>
      <xdr:col>36</xdr:col>
      <xdr:colOff>165100</xdr:colOff>
      <xdr:row>38</xdr:row>
      <xdr:rowOff>168184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13261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5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34348</xdr:rowOff>
    </xdr:from>
    <xdr:to>
      <xdr:col>55</xdr:col>
      <xdr:colOff>0</xdr:colOff>
      <xdr:row>59</xdr:row>
      <xdr:rowOff>41827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49898"/>
          <a:ext cx="8382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30342</xdr:rowOff>
    </xdr:from>
    <xdr:to>
      <xdr:col>50</xdr:col>
      <xdr:colOff>114300</xdr:colOff>
      <xdr:row>59</xdr:row>
      <xdr:rowOff>41827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45892"/>
          <a:ext cx="8890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19717</xdr:rowOff>
    </xdr:from>
    <xdr:to>
      <xdr:col>45</xdr:col>
      <xdr:colOff>177800</xdr:colOff>
      <xdr:row>59</xdr:row>
      <xdr:rowOff>30342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35267"/>
          <a:ext cx="889000" cy="1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134</xdr:rowOff>
    </xdr:from>
    <xdr:to>
      <xdr:col>41</xdr:col>
      <xdr:colOff>50800</xdr:colOff>
      <xdr:row>59</xdr:row>
      <xdr:rowOff>19717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15684"/>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154998</xdr:rowOff>
    </xdr:from>
    <xdr:to>
      <xdr:col>55</xdr:col>
      <xdr:colOff>50800</xdr:colOff>
      <xdr:row>59</xdr:row>
      <xdr:rowOff>85148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69925</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162477</xdr:rowOff>
    </xdr:from>
    <xdr:to>
      <xdr:col>50</xdr:col>
      <xdr:colOff>165100</xdr:colOff>
      <xdr:row>59</xdr:row>
      <xdr:rowOff>92627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83754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9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150992</xdr:rowOff>
    </xdr:from>
    <xdr:to>
      <xdr:col>46</xdr:col>
      <xdr:colOff>38100</xdr:colOff>
      <xdr:row>59</xdr:row>
      <xdr:rowOff>81142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72269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8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140367</xdr:rowOff>
    </xdr:from>
    <xdr:to>
      <xdr:col>41</xdr:col>
      <xdr:colOff>101600</xdr:colOff>
      <xdr:row>59</xdr:row>
      <xdr:rowOff>70517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8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61644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7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120784</xdr:rowOff>
    </xdr:from>
    <xdr:to>
      <xdr:col>36</xdr:col>
      <xdr:colOff>165100</xdr:colOff>
      <xdr:row>59</xdr:row>
      <xdr:rowOff>50934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42061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5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26955</xdr:rowOff>
    </xdr:from>
    <xdr:to>
      <xdr:col>55</xdr:col>
      <xdr:colOff>0</xdr:colOff>
      <xdr:row>77</xdr:row>
      <xdr:rowOff>37058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28605"/>
          <a:ext cx="83820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123972</xdr:rowOff>
    </xdr:from>
    <xdr:to>
      <xdr:col>50</xdr:col>
      <xdr:colOff>114300</xdr:colOff>
      <xdr:row>77</xdr:row>
      <xdr:rowOff>37058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54172"/>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123972</xdr:rowOff>
    </xdr:from>
    <xdr:to>
      <xdr:col>45</xdr:col>
      <xdr:colOff>177800</xdr:colOff>
      <xdr:row>77</xdr:row>
      <xdr:rowOff>22062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54172"/>
          <a:ext cx="889000" cy="6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105730</xdr:rowOff>
    </xdr:from>
    <xdr:to>
      <xdr:col>41</xdr:col>
      <xdr:colOff>50800</xdr:colOff>
      <xdr:row>77</xdr:row>
      <xdr:rowOff>22062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35930"/>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147605</xdr:rowOff>
    </xdr:from>
    <xdr:to>
      <xdr:col>55</xdr:col>
      <xdr:colOff>50800</xdr:colOff>
      <xdr:row>77</xdr:row>
      <xdr:rowOff>77755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126032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5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157708</xdr:rowOff>
    </xdr:from>
    <xdr:to>
      <xdr:col>50</xdr:col>
      <xdr:colOff>165100</xdr:colOff>
      <xdr:row>77</xdr:row>
      <xdr:rowOff>87858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78985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8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73172</xdr:rowOff>
    </xdr:from>
    <xdr:to>
      <xdr:col>46</xdr:col>
      <xdr:colOff>38100</xdr:colOff>
      <xdr:row>77</xdr:row>
      <xdr:rowOff>3322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0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165899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9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142712</xdr:rowOff>
    </xdr:from>
    <xdr:to>
      <xdr:col>41</xdr:col>
      <xdr:colOff>101600</xdr:colOff>
      <xdr:row>77</xdr:row>
      <xdr:rowOff>72862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63989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54930</xdr:rowOff>
    </xdr:from>
    <xdr:to>
      <xdr:col>36</xdr:col>
      <xdr:colOff>165100</xdr:colOff>
      <xdr:row>76</xdr:row>
      <xdr:rowOff>156530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147657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7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170853</xdr:rowOff>
    </xdr:from>
    <xdr:to>
      <xdr:col>55</xdr:col>
      <xdr:colOff>0</xdr:colOff>
      <xdr:row>96</xdr:row>
      <xdr:rowOff>584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58603"/>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170853</xdr:rowOff>
    </xdr:from>
    <xdr:to>
      <xdr:col>50</xdr:col>
      <xdr:colOff>114300</xdr:colOff>
      <xdr:row>96</xdr:row>
      <xdr:rowOff>51422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58603"/>
          <a:ext cx="889000" cy="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17996</xdr:rowOff>
    </xdr:from>
    <xdr:to>
      <xdr:col>45</xdr:col>
      <xdr:colOff>177800</xdr:colOff>
      <xdr:row>96</xdr:row>
      <xdr:rowOff>51422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77196"/>
          <a:ext cx="889000" cy="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17996</xdr:rowOff>
    </xdr:from>
    <xdr:to>
      <xdr:col>41</xdr:col>
      <xdr:colOff>50800</xdr:colOff>
      <xdr:row>96</xdr:row>
      <xdr:rowOff>41974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77196"/>
          <a:ext cx="889000" cy="2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121234</xdr:rowOff>
    </xdr:from>
    <xdr:to>
      <xdr:col>55</xdr:col>
      <xdr:colOff>50800</xdr:colOff>
      <xdr:row>96</xdr:row>
      <xdr:rowOff>51384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99661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120053</xdr:rowOff>
    </xdr:from>
    <xdr:to>
      <xdr:col>50</xdr:col>
      <xdr:colOff>165100</xdr:colOff>
      <xdr:row>96</xdr:row>
      <xdr:rowOff>50203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41330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622</xdr:rowOff>
    </xdr:from>
    <xdr:to>
      <xdr:col>46</xdr:col>
      <xdr:colOff>38100</xdr:colOff>
      <xdr:row>96</xdr:row>
      <xdr:rowOff>102222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93349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138646</xdr:rowOff>
    </xdr:from>
    <xdr:to>
      <xdr:col>41</xdr:col>
      <xdr:colOff>101600</xdr:colOff>
      <xdr:row>96</xdr:row>
      <xdr:rowOff>68796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59923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162624</xdr:rowOff>
    </xdr:from>
    <xdr:to>
      <xdr:col>36</xdr:col>
      <xdr:colOff>165100</xdr:colOff>
      <xdr:row>96</xdr:row>
      <xdr:rowOff>92774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83901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142177</xdr:rowOff>
    </xdr:from>
    <xdr:to>
      <xdr:col>85</xdr:col>
      <xdr:colOff>127000</xdr:colOff>
      <xdr:row>38</xdr:row>
      <xdr:rowOff>143891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57277"/>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16866</xdr:rowOff>
    </xdr:from>
    <xdr:to>
      <xdr:col>81</xdr:col>
      <xdr:colOff>50800</xdr:colOff>
      <xdr:row>38</xdr:row>
      <xdr:rowOff>143891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31966"/>
          <a:ext cx="889000" cy="1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16866</xdr:rowOff>
    </xdr:from>
    <xdr:to>
      <xdr:col>76</xdr:col>
      <xdr:colOff>114300</xdr:colOff>
      <xdr:row>38</xdr:row>
      <xdr:rowOff>76035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31966"/>
          <a:ext cx="8890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43612</xdr:rowOff>
    </xdr:from>
    <xdr:to>
      <xdr:col>71</xdr:col>
      <xdr:colOff>177800</xdr:colOff>
      <xdr:row>38</xdr:row>
      <xdr:rowOff>76035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44362"/>
          <a:ext cx="889000" cy="54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91377</xdr:rowOff>
    </xdr:from>
    <xdr:to>
      <xdr:col>85</xdr:col>
      <xdr:colOff>177800</xdr:colOff>
      <xdr:row>39</xdr:row>
      <xdr:rowOff>21527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6304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2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93091</xdr:rowOff>
    </xdr:from>
    <xdr:to>
      <xdr:col>81</xdr:col>
      <xdr:colOff>101600</xdr:colOff>
      <xdr:row>39</xdr:row>
      <xdr:rowOff>23241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14368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137516</xdr:rowOff>
    </xdr:from>
    <xdr:to>
      <xdr:col>76</xdr:col>
      <xdr:colOff>165100</xdr:colOff>
      <xdr:row>38</xdr:row>
      <xdr:rowOff>67666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58793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25235</xdr:rowOff>
    </xdr:from>
    <xdr:to>
      <xdr:col>72</xdr:col>
      <xdr:colOff>38100</xdr:colOff>
      <xdr:row>38</xdr:row>
      <xdr:rowOff>126835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117962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164262</xdr:rowOff>
    </xdr:from>
    <xdr:to>
      <xdr:col>67</xdr:col>
      <xdr:colOff>101600</xdr:colOff>
      <xdr:row>35</xdr:row>
      <xdr:rowOff>94412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110939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6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46298</xdr:rowOff>
    </xdr:from>
    <xdr:to>
      <xdr:col>85</xdr:col>
      <xdr:colOff>127000</xdr:colOff>
      <xdr:row>55</xdr:row>
      <xdr:rowOff>157131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04598"/>
          <a:ext cx="838200" cy="28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157131</xdr:rowOff>
    </xdr:from>
    <xdr:to>
      <xdr:col>81</xdr:col>
      <xdr:colOff>50800</xdr:colOff>
      <xdr:row>56</xdr:row>
      <xdr:rowOff>9322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86881"/>
          <a:ext cx="889000" cy="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9322</xdr:rowOff>
    </xdr:from>
    <xdr:to>
      <xdr:col>76</xdr:col>
      <xdr:colOff>114300</xdr:colOff>
      <xdr:row>56</xdr:row>
      <xdr:rowOff>31972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10522"/>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19627</xdr:rowOff>
    </xdr:from>
    <xdr:to>
      <xdr:col>71</xdr:col>
      <xdr:colOff>177800</xdr:colOff>
      <xdr:row>56</xdr:row>
      <xdr:rowOff>31972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449377"/>
          <a:ext cx="889000" cy="18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166948</xdr:rowOff>
    </xdr:from>
    <xdr:to>
      <xdr:col>85</xdr:col>
      <xdr:colOff>177800</xdr:colOff>
      <xdr:row>54</xdr:row>
      <xdr:rowOff>97098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18375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106331</xdr:rowOff>
    </xdr:from>
    <xdr:to>
      <xdr:col>81</xdr:col>
      <xdr:colOff>101600</xdr:colOff>
      <xdr:row>56</xdr:row>
      <xdr:rowOff>36481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27608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2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129972</xdr:rowOff>
    </xdr:from>
    <xdr:to>
      <xdr:col>76</xdr:col>
      <xdr:colOff>165100</xdr:colOff>
      <xdr:row>56</xdr:row>
      <xdr:rowOff>60122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51249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152622</xdr:rowOff>
    </xdr:from>
    <xdr:to>
      <xdr:col>72</xdr:col>
      <xdr:colOff>38100</xdr:colOff>
      <xdr:row>56</xdr:row>
      <xdr:rowOff>82772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73899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7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140277</xdr:rowOff>
    </xdr:from>
    <xdr:to>
      <xdr:col>67</xdr:col>
      <xdr:colOff>101600</xdr:colOff>
      <xdr:row>55</xdr:row>
      <xdr:rowOff>70427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9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86954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7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139381</xdr:rowOff>
    </xdr:from>
    <xdr:to>
      <xdr:col>85</xdr:col>
      <xdr:colOff>127000</xdr:colOff>
      <xdr:row>78</xdr:row>
      <xdr:rowOff>139655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481"/>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132156</xdr:rowOff>
    </xdr:from>
    <xdr:to>
      <xdr:col>81</xdr:col>
      <xdr:colOff>50800</xdr:colOff>
      <xdr:row>78</xdr:row>
      <xdr:rowOff>139381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05256"/>
          <a:ext cx="8890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117435</xdr:rowOff>
    </xdr:from>
    <xdr:to>
      <xdr:col>76</xdr:col>
      <xdr:colOff>114300</xdr:colOff>
      <xdr:row>78</xdr:row>
      <xdr:rowOff>132156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90535"/>
          <a:ext cx="8890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117435</xdr:rowOff>
    </xdr:from>
    <xdr:to>
      <xdr:col>71</xdr:col>
      <xdr:colOff>177800</xdr:colOff>
      <xdr:row>78</xdr:row>
      <xdr:rowOff>118577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9053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88855</xdr:rowOff>
    </xdr:from>
    <xdr:to>
      <xdr:col>85</xdr:col>
      <xdr:colOff>177800</xdr:colOff>
      <xdr:row>79</xdr:row>
      <xdr:rowOff>19005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3782</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8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88581</xdr:rowOff>
    </xdr:from>
    <xdr:to>
      <xdr:col>81</xdr:col>
      <xdr:colOff>101600</xdr:colOff>
      <xdr:row>79</xdr:row>
      <xdr:rowOff>18731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9858</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4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81356</xdr:rowOff>
    </xdr:from>
    <xdr:to>
      <xdr:col>76</xdr:col>
      <xdr:colOff>165100</xdr:colOff>
      <xdr:row>79</xdr:row>
      <xdr:rowOff>11506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2633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47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66635</xdr:rowOff>
    </xdr:from>
    <xdr:to>
      <xdr:col>72</xdr:col>
      <xdr:colOff>38100</xdr:colOff>
      <xdr:row>78</xdr:row>
      <xdr:rowOff>168235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3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159362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32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67777</xdr:rowOff>
    </xdr:from>
    <xdr:to>
      <xdr:col>67</xdr:col>
      <xdr:colOff>101600</xdr:colOff>
      <xdr:row>78</xdr:row>
      <xdr:rowOff>169377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160504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33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13480</xdr:rowOff>
    </xdr:from>
    <xdr:to>
      <xdr:col>85</xdr:col>
      <xdr:colOff>127000</xdr:colOff>
      <xdr:row>97</xdr:row>
      <xdr:rowOff>30544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644130"/>
          <a:ext cx="838200" cy="1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12288</xdr:rowOff>
    </xdr:from>
    <xdr:to>
      <xdr:col>81</xdr:col>
      <xdr:colOff>50800</xdr:colOff>
      <xdr:row>97</xdr:row>
      <xdr:rowOff>13480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642938"/>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12288</xdr:rowOff>
    </xdr:from>
    <xdr:to>
      <xdr:col>76</xdr:col>
      <xdr:colOff>114300</xdr:colOff>
      <xdr:row>97</xdr:row>
      <xdr:rowOff>13954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42938"/>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147211</xdr:rowOff>
    </xdr:from>
    <xdr:to>
      <xdr:col>71</xdr:col>
      <xdr:colOff>177800</xdr:colOff>
      <xdr:row>97</xdr:row>
      <xdr:rowOff>13954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606411"/>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151194</xdr:rowOff>
    </xdr:from>
    <xdr:to>
      <xdr:col>85</xdr:col>
      <xdr:colOff>177800</xdr:colOff>
      <xdr:row>97</xdr:row>
      <xdr:rowOff>81344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129621</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134130</xdr:rowOff>
    </xdr:from>
    <xdr:to>
      <xdr:col>81</xdr:col>
      <xdr:colOff>101600</xdr:colOff>
      <xdr:row>97</xdr:row>
      <xdr:rowOff>64280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55407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132938</xdr:rowOff>
    </xdr:from>
    <xdr:to>
      <xdr:col>76</xdr:col>
      <xdr:colOff>165100</xdr:colOff>
      <xdr:row>97</xdr:row>
      <xdr:rowOff>63088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54215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134604</xdr:rowOff>
    </xdr:from>
    <xdr:to>
      <xdr:col>72</xdr:col>
      <xdr:colOff>38100</xdr:colOff>
      <xdr:row>97</xdr:row>
      <xdr:rowOff>64754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55881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8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96411</xdr:rowOff>
    </xdr:from>
    <xdr:to>
      <xdr:col>67</xdr:col>
      <xdr:colOff>101600</xdr:colOff>
      <xdr:row>97</xdr:row>
      <xdr:rowOff>26561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17688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4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主に民生費、教育費が増加し、総務費が減少しました。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民生費は、私立保育園運営費等補助事業に３億６，８２４万円支出したほか、定額減税補足給付金事業や自立支援費給付事業などの増加により、前年度比２２，８０２円増加しました。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教育費は、児童・生徒用タブレットに３億５，２７２万円支出したほか、牧野ふれあい広場整備事業などの増加により、類似団体内平均を上回りました。</a:t>
          </a:r>
        </a:p>
        <a:p>
          <a:r>
            <a:rPr kumimoji="1" lang="ja-JP" altLang="en-US" sz="1300">
              <a:latin typeface="ＭＳ Ｐゴシック" panose="020B0600070205080204" pitchFamily="50" charset="-128"/>
              <a:ea typeface="ＭＳ Ｐゴシック" panose="020B0600070205080204" pitchFamily="50" charset="-128"/>
            </a:rPr>
            <a:t>　総務費は、前年度に減債基金への５億２５６万円積み立てなどをしていたため、前年度より６，８１２円減少しました。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財政調整基金は、予算執行時の歳出精査等により発生した決算剰余金を原資として１，８８２万円積み立てる一方で、取崩しを３億円行ったため、前年度比３．５ポイント減少しました。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実質単年度収支は、▲２．５４となっていますが、庁舎建設基金に４億７７２万円積み立てるなど財政調整基金以外の基金に積み立てたことが要因です。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岐阜県美濃加茂市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一般会計をはじめとして全会計で引き続き黒字を維持することができました。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一般会計は、自立支援費給付の増加等による扶助費の増加により、標準財政規模における比率が０．８１ポイント減少しました。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一般会計では、庁舎や体育館といった老朽化した公共施設の更新や増加傾向の続く扶助費の増による財政需要の拡大が見込まれます。一般会計からの繰入金を財源の一部としている特別会計を含めて健全な財政運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26619318</v>
      </c>
      <c r="BO4" s="436"/>
      <c r="BP4" s="436"/>
      <c r="BQ4" s="436"/>
      <c r="BR4" s="436"/>
      <c r="BS4" s="436"/>
      <c r="BT4" s="436"/>
      <c r="BU4" s="437"/>
      <c r="BV4" s="435">
        <v>25088667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10.8</v>
      </c>
      <c r="CU4" s="576"/>
      <c r="CV4" s="576"/>
      <c r="CW4" s="576"/>
      <c r="CX4" s="576"/>
      <c r="CY4" s="576"/>
      <c r="CZ4" s="576"/>
      <c r="DA4" s="577"/>
      <c r="DB4" s="575">
        <v>11.6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25111464</v>
      </c>
      <c r="BO5" s="407"/>
      <c r="BP5" s="407"/>
      <c r="BQ5" s="407"/>
      <c r="BR5" s="407"/>
      <c r="BS5" s="407"/>
      <c r="BT5" s="407"/>
      <c r="BU5" s="408"/>
      <c r="BV5" s="406">
        <v>23417978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89.3</v>
      </c>
      <c r="CU5" s="404"/>
      <c r="CV5" s="404"/>
      <c r="CW5" s="404"/>
      <c r="CX5" s="404"/>
      <c r="CY5" s="404"/>
      <c r="CZ5" s="404"/>
      <c r="DA5" s="405"/>
      <c r="DB5" s="403">
        <v>90.2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1507854</v>
      </c>
      <c r="BO6" s="407"/>
      <c r="BP6" s="407"/>
      <c r="BQ6" s="407"/>
      <c r="BR6" s="407"/>
      <c r="BS6" s="407"/>
      <c r="BT6" s="407"/>
      <c r="BU6" s="408"/>
      <c r="BV6" s="406">
        <v>1670689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89.7</v>
      </c>
      <c r="CU6" s="550"/>
      <c r="CV6" s="550"/>
      <c r="CW6" s="550"/>
      <c r="CX6" s="550"/>
      <c r="CY6" s="550"/>
      <c r="CZ6" s="550"/>
      <c r="DA6" s="551"/>
      <c r="DB6" s="549">
        <v>91.1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88912</v>
      </c>
      <c r="BO7" s="407"/>
      <c r="BP7" s="407"/>
      <c r="BQ7" s="407"/>
      <c r="BR7" s="407"/>
      <c r="BS7" s="407"/>
      <c r="BT7" s="407"/>
      <c r="BU7" s="408"/>
      <c r="BV7" s="406">
        <v>198191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13168592</v>
      </c>
      <c r="CU7" s="407"/>
      <c r="CV7" s="407"/>
      <c r="CW7" s="407"/>
      <c r="CX7" s="407"/>
      <c r="CY7" s="407"/>
      <c r="CZ7" s="407"/>
      <c r="DA7" s="408"/>
      <c r="DB7" s="406">
        <v>12706740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1418942</v>
      </c>
      <c r="BO8" s="407"/>
      <c r="BP8" s="407"/>
      <c r="BQ8" s="407"/>
      <c r="BR8" s="407"/>
      <c r="BS8" s="407"/>
      <c r="BT8" s="407"/>
      <c r="BU8" s="408"/>
      <c r="BV8" s="406">
        <v>1472498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0.76</v>
      </c>
      <c r="CU8" s="510"/>
      <c r="CV8" s="510"/>
      <c r="CW8" s="510"/>
      <c r="CX8" s="510"/>
      <c r="CY8" s="510"/>
      <c r="CZ8" s="510"/>
      <c r="DA8" s="511"/>
      <c r="DB8" s="509">
        <v>0.76</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56689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-53556</v>
      </c>
      <c r="BO9" s="407"/>
      <c r="BP9" s="407"/>
      <c r="BQ9" s="407"/>
      <c r="BR9" s="407"/>
      <c r="BS9" s="407"/>
      <c r="BT9" s="407"/>
      <c r="BU9" s="408"/>
      <c r="BV9" s="406">
        <v>-571569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8.1</v>
      </c>
      <c r="CU9" s="404"/>
      <c r="CV9" s="404"/>
      <c r="CW9" s="404"/>
      <c r="CX9" s="404"/>
      <c r="CY9" s="404"/>
      <c r="CZ9" s="404"/>
      <c r="DA9" s="405"/>
      <c r="DB9" s="403">
        <v>8.6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55384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18825</v>
      </c>
      <c r="BO10" s="407"/>
      <c r="BP10" s="407"/>
      <c r="BQ10" s="407"/>
      <c r="BR10" s="407"/>
      <c r="BS10" s="407"/>
      <c r="BT10" s="407"/>
      <c r="BU10" s="408"/>
      <c r="BV10" s="406">
        <v>313284</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57595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51433</v>
      </c>
      <c r="S13" s="494"/>
      <c r="T13" s="494"/>
      <c r="U13" s="494"/>
      <c r="V13" s="495"/>
      <c r="W13" s="496" t="s">
        <v>131</v>
      </c>
      <c r="X13" s="392"/>
      <c r="Y13" s="392"/>
      <c r="Z13" s="392"/>
      <c r="AA13" s="392"/>
      <c r="AB13" s="393"/>
      <c r="AC13" s="359">
        <v>719</v>
      </c>
      <c r="AD13" s="360"/>
      <c r="AE13" s="360"/>
      <c r="AF13" s="360"/>
      <c r="AG13" s="361"/>
      <c r="AH13" s="359">
        <v>845</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-334731</v>
      </c>
      <c r="BO13" s="407"/>
      <c r="BP13" s="407"/>
      <c r="BQ13" s="407"/>
      <c r="BR13" s="407"/>
      <c r="BS13" s="407"/>
      <c r="BT13" s="407"/>
      <c r="BU13" s="408"/>
      <c r="BV13" s="406">
        <v>-258285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4.4000000000000004</v>
      </c>
      <c r="CU13" s="404"/>
      <c r="CV13" s="404"/>
      <c r="CW13" s="404"/>
      <c r="CX13" s="404"/>
      <c r="CY13" s="404"/>
      <c r="CZ13" s="404"/>
      <c r="DA13" s="405"/>
      <c r="DB13" s="403">
        <v>4.4000000000000004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57540</v>
      </c>
      <c r="S14" s="494"/>
      <c r="T14" s="494"/>
      <c r="U14" s="494"/>
      <c r="V14" s="495"/>
      <c r="W14" s="497"/>
      <c r="X14" s="395"/>
      <c r="Y14" s="395"/>
      <c r="Z14" s="395"/>
      <c r="AA14" s="395"/>
      <c r="AB14" s="396"/>
      <c r="AC14" s="486">
        <v>2.6</v>
      </c>
      <c r="AD14" s="487"/>
      <c r="AE14" s="487"/>
      <c r="AF14" s="487"/>
      <c r="AG14" s="488"/>
      <c r="AH14" s="486">
        <v>3.1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51594</v>
      </c>
      <c r="S15" s="494"/>
      <c r="T15" s="494"/>
      <c r="U15" s="494"/>
      <c r="V15" s="495"/>
      <c r="W15" s="496" t="s">
        <v>137</v>
      </c>
      <c r="X15" s="392"/>
      <c r="Y15" s="392"/>
      <c r="Z15" s="392"/>
      <c r="AA15" s="392"/>
      <c r="AB15" s="393"/>
      <c r="AC15" s="359">
        <v>11232</v>
      </c>
      <c r="AD15" s="360"/>
      <c r="AE15" s="360"/>
      <c r="AF15" s="360"/>
      <c r="AG15" s="361"/>
      <c r="AH15" s="359">
        <v>11024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8372354</v>
      </c>
      <c r="BO15" s="436"/>
      <c r="BP15" s="436"/>
      <c r="BQ15" s="436"/>
      <c r="BR15" s="436"/>
      <c r="BS15" s="436"/>
      <c r="BT15" s="436"/>
      <c r="BU15" s="437"/>
      <c r="BV15" s="435">
        <v>7996606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40.200000000000003</v>
      </c>
      <c r="AD16" s="487"/>
      <c r="AE16" s="487"/>
      <c r="AF16" s="487"/>
      <c r="AG16" s="488"/>
      <c r="AH16" s="486">
        <v>40.4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10868348</v>
      </c>
      <c r="BO16" s="407"/>
      <c r="BP16" s="407"/>
      <c r="BQ16" s="407"/>
      <c r="BR16" s="407"/>
      <c r="BS16" s="407"/>
      <c r="BT16" s="407"/>
      <c r="BU16" s="408"/>
      <c r="BV16" s="406">
        <v>10473856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15963</v>
      </c>
      <c r="AD17" s="360"/>
      <c r="AE17" s="360"/>
      <c r="AF17" s="360"/>
      <c r="AG17" s="361"/>
      <c r="AH17" s="359">
        <v>15390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10596108</v>
      </c>
      <c r="BO17" s="407"/>
      <c r="BP17" s="407"/>
      <c r="BQ17" s="407"/>
      <c r="BR17" s="407"/>
      <c r="BS17" s="407"/>
      <c r="BT17" s="407"/>
      <c r="BU17" s="408"/>
      <c r="BV17" s="406">
        <v>10093171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74.81</v>
      </c>
      <c r="M18" s="459"/>
      <c r="N18" s="459"/>
      <c r="O18" s="459"/>
      <c r="P18" s="459"/>
      <c r="Q18" s="459"/>
      <c r="R18" s="460"/>
      <c r="S18" s="460"/>
      <c r="T18" s="460"/>
      <c r="U18" s="460"/>
      <c r="V18" s="461"/>
      <c r="W18" s="477"/>
      <c r="X18" s="478"/>
      <c r="Y18" s="478"/>
      <c r="Z18" s="478"/>
      <c r="AA18" s="478"/>
      <c r="AB18" s="502"/>
      <c r="AC18" s="376">
        <v>57.2</v>
      </c>
      <c r="AD18" s="377"/>
      <c r="AE18" s="377"/>
      <c r="AF18" s="377"/>
      <c r="AG18" s="462"/>
      <c r="AH18" s="376">
        <v>56.5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12250610</v>
      </c>
      <c r="BO18" s="407"/>
      <c r="BP18" s="407"/>
      <c r="BQ18" s="407"/>
      <c r="BR18" s="407"/>
      <c r="BS18" s="407"/>
      <c r="BT18" s="407"/>
      <c r="BU18" s="408"/>
      <c r="BV18" s="406">
        <v>12022029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758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17727274</v>
      </c>
      <c r="BO19" s="407"/>
      <c r="BP19" s="407"/>
      <c r="BQ19" s="407"/>
      <c r="BR19" s="407"/>
      <c r="BS19" s="407"/>
      <c r="BT19" s="407"/>
      <c r="BU19" s="408"/>
      <c r="BV19" s="406">
        <v>17370980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21880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14455491</v>
      </c>
      <c r="BO22" s="436"/>
      <c r="BP22" s="436"/>
      <c r="BQ22" s="436"/>
      <c r="BR22" s="436"/>
      <c r="BS22" s="436"/>
      <c r="BT22" s="436"/>
      <c r="BU22" s="437"/>
      <c r="BV22" s="435">
        <v>14656802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11860497</v>
      </c>
      <c r="BO23" s="407"/>
      <c r="BP23" s="407"/>
      <c r="BQ23" s="407"/>
      <c r="BR23" s="407"/>
      <c r="BS23" s="407"/>
      <c r="BT23" s="407"/>
      <c r="BU23" s="408"/>
      <c r="BV23" s="406">
        <v>11878101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8700</v>
      </c>
      <c r="R24" s="360"/>
      <c r="S24" s="360"/>
      <c r="T24" s="360"/>
      <c r="U24" s="360"/>
      <c r="V24" s="361"/>
      <c r="W24" s="449"/>
      <c r="X24" s="386"/>
      <c r="Y24" s="387"/>
      <c r="Z24" s="362" t="s">
        <v>162</v>
      </c>
      <c r="AA24" s="363"/>
      <c r="AB24" s="363"/>
      <c r="AC24" s="363"/>
      <c r="AD24" s="363"/>
      <c r="AE24" s="363"/>
      <c r="AF24" s="363"/>
      <c r="AG24" s="364"/>
      <c r="AH24" s="359">
        <v>336</v>
      </c>
      <c r="AI24" s="360"/>
      <c r="AJ24" s="360"/>
      <c r="AK24" s="360"/>
      <c r="AL24" s="361"/>
      <c r="AM24" s="359">
        <v>1041264</v>
      </c>
      <c r="AN24" s="360"/>
      <c r="AO24" s="360"/>
      <c r="AP24" s="360"/>
      <c r="AQ24" s="360"/>
      <c r="AR24" s="361"/>
      <c r="AS24" s="359">
        <v>3099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8097489</v>
      </c>
      <c r="BO24" s="407"/>
      <c r="BP24" s="407"/>
      <c r="BQ24" s="407"/>
      <c r="BR24" s="407"/>
      <c r="BS24" s="407"/>
      <c r="BT24" s="407"/>
      <c r="BU24" s="408"/>
      <c r="BV24" s="406">
        <v>7729714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7250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5600622</v>
      </c>
      <c r="BO25" s="436"/>
      <c r="BP25" s="436"/>
      <c r="BQ25" s="436"/>
      <c r="BR25" s="436"/>
      <c r="BS25" s="436"/>
      <c r="BT25" s="436"/>
      <c r="BU25" s="437"/>
      <c r="BV25" s="435">
        <v>2725049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6510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4340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3815</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4473269</v>
      </c>
      <c r="BO28" s="436"/>
      <c r="BP28" s="436"/>
      <c r="BQ28" s="436"/>
      <c r="BR28" s="436"/>
      <c r="BS28" s="436"/>
      <c r="BT28" s="436"/>
      <c r="BU28" s="437"/>
      <c r="BV28" s="435">
        <v>4754444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14</v>
      </c>
      <c r="M29" s="360"/>
      <c r="N29" s="360"/>
      <c r="O29" s="360"/>
      <c r="P29" s="361"/>
      <c r="Q29" s="359">
        <v>3620</v>
      </c>
      <c r="R29" s="360"/>
      <c r="S29" s="360"/>
      <c r="T29" s="360"/>
      <c r="U29" s="360"/>
      <c r="V29" s="361"/>
      <c r="W29" s="450"/>
      <c r="X29" s="451"/>
      <c r="Y29" s="452"/>
      <c r="Z29" s="362" t="s">
        <v>178</v>
      </c>
      <c r="AA29" s="363"/>
      <c r="AB29" s="363"/>
      <c r="AC29" s="363"/>
      <c r="AD29" s="363"/>
      <c r="AE29" s="363"/>
      <c r="AF29" s="363"/>
      <c r="AG29" s="364"/>
      <c r="AH29" s="359">
        <v>336</v>
      </c>
      <c r="AI29" s="360"/>
      <c r="AJ29" s="360"/>
      <c r="AK29" s="360"/>
      <c r="AL29" s="361"/>
      <c r="AM29" s="359">
        <v>1041264</v>
      </c>
      <c r="AN29" s="360"/>
      <c r="AO29" s="360"/>
      <c r="AP29" s="360"/>
      <c r="AQ29" s="360"/>
      <c r="AR29" s="361"/>
      <c r="AS29" s="359">
        <v>3099</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1415041</v>
      </c>
      <c r="BO29" s="407"/>
      <c r="BP29" s="407"/>
      <c r="BQ29" s="407"/>
      <c r="BR29" s="407"/>
      <c r="BS29" s="407"/>
      <c r="BT29" s="407"/>
      <c r="BU29" s="408"/>
      <c r="BV29" s="406">
        <v>1357907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95.2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3426762</v>
      </c>
      <c r="BO30" s="441"/>
      <c r="BP30" s="441"/>
      <c r="BQ30" s="441"/>
      <c r="BR30" s="441"/>
      <c r="BS30" s="441"/>
      <c r="BT30" s="441"/>
      <c r="BU30" s="442"/>
      <c r="BV30" s="440">
        <v>3111029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可茂衛生施設利用組合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長良川鉄道</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岐阜県市町村会館組合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岐阜県市町村職員退職手当組合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介護認定・障がい者自立支援認定審査会会計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美濃加茂市富加町中学校組合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可茂消防事務組合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岐阜県後期高齢者医療広域連合（一般会計）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岐阜県後期高齢者医療広域連合（特別会計）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可茂公設地方卸売市場組合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T4gclcx/d5uC9sqnFuBBJVw1zkhR7Tuud4swB4nHmc0vkHUeUQr7+blY8DH5W127uxeEzE8zgm2OdyDo482rkA==" saltValue="iRTD/gs2yzQTqr6QvXdH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16.149999999999999</v>
      </c>
      <c r="G34" s="33">
        <v>15.53</v>
      </c>
      <c r="H34" s="33">
        <v>15.21</v>
      </c>
      <c r="I34" s="33">
        <v>14.34</v>
      </c>
      <c r="J34" s="34">
        <v>14.62</v>
      </c>
      <c r="K34" s="22"/>
      <c r="L34" s="22"/>
      <c r="M34" s="22"/>
      <c r="N34" s="22"/>
      <c r="O34" s="22"/>
      <c r="P34" s="22"/>
    </row>
    <row r="35" spans="1:16" ht="39" customHeight="1" x14ac:dyDescent="0.2">
      <c r="A35" s="22"/>
      <c r="B35" s="35"/>
      <c r="C35" s="1132" t="s">
        <v>534</v>
      </c>
      <c r="D35" s="1132"/>
      <c r="E35" s="1133"/>
      <c r="F35" s="36">
        <v>10.35</v>
      </c>
      <c r="G35" s="37">
        <v>16.399999999999999</v>
      </c>
      <c r="H35" s="37">
        <v>16.41</v>
      </c>
      <c r="I35" s="37">
        <v>11.58</v>
      </c>
      <c r="J35" s="38">
        <v>10.77</v>
      </c>
      <c r="K35" s="22"/>
      <c r="L35" s="22"/>
      <c r="M35" s="22"/>
      <c r="N35" s="22"/>
      <c r="O35" s="22"/>
      <c r="P35" s="22"/>
    </row>
    <row r="36" spans="1:16" ht="39" customHeight="1" x14ac:dyDescent="0.2">
      <c r="A36" s="22"/>
      <c r="B36" s="35"/>
      <c r="C36" s="1132" t="s">
        <v>535</v>
      </c>
      <c r="D36" s="1132"/>
      <c r="E36" s="1133"/>
      <c r="F36" s="36">
        <v>4.1500000000000004</v>
      </c>
      <c r="G36" s="37">
        <v>3.92</v>
      </c>
      <c r="H36" s="37">
        <v>3.62</v>
      </c>
      <c r="I36" s="37">
        <v>3.72</v>
      </c>
      <c r="J36" s="38">
        <v>3.43</v>
      </c>
      <c r="K36" s="22"/>
      <c r="L36" s="22"/>
      <c r="M36" s="22"/>
      <c r="N36" s="22"/>
      <c r="O36" s="22"/>
      <c r="P36" s="22"/>
    </row>
    <row r="37" spans="1:16" ht="39" customHeight="1" x14ac:dyDescent="0.2">
      <c r="A37" s="22"/>
      <c r="B37" s="35"/>
      <c r="C37" s="1132" t="s">
        <v>536</v>
      </c>
      <c r="D37" s="1132"/>
      <c r="E37" s="1133"/>
      <c r="F37" s="36">
        <v>1.17</v>
      </c>
      <c r="G37" s="37">
        <v>0.67</v>
      </c>
      <c r="H37" s="37">
        <v>1.01</v>
      </c>
      <c r="I37" s="37">
        <v>0.83</v>
      </c>
      <c r="J37" s="38">
        <v>0.68</v>
      </c>
      <c r="K37" s="22"/>
      <c r="L37" s="22"/>
      <c r="M37" s="22"/>
      <c r="N37" s="22"/>
      <c r="O37" s="22"/>
      <c r="P37" s="22"/>
    </row>
    <row r="38" spans="1:16" ht="39" customHeight="1" x14ac:dyDescent="0.2">
      <c r="A38" s="22"/>
      <c r="B38" s="35"/>
      <c r="C38" s="1132" t="s">
        <v>537</v>
      </c>
      <c r="D38" s="1132"/>
      <c r="E38" s="1133"/>
      <c r="F38" s="36">
        <v>0.28000000000000003</v>
      </c>
      <c r="G38" s="37">
        <v>0.25</v>
      </c>
      <c r="H38" s="37">
        <v>0.3</v>
      </c>
      <c r="I38" s="37">
        <v>0.31</v>
      </c>
      <c r="J38" s="38">
        <v>0.33</v>
      </c>
      <c r="K38" s="22"/>
      <c r="L38" s="22"/>
      <c r="M38" s="22"/>
      <c r="N38" s="22"/>
      <c r="O38" s="22"/>
      <c r="P38" s="22"/>
    </row>
    <row r="39" spans="1:16" ht="39" customHeight="1" x14ac:dyDescent="0.2">
      <c r="A39" s="22"/>
      <c r="B39" s="35"/>
      <c r="C39" s="1132" t="s">
        <v>538</v>
      </c>
      <c r="D39" s="1132"/>
      <c r="E39" s="1133"/>
      <c r="F39" s="36">
        <v>0.69</v>
      </c>
      <c r="G39" s="37">
        <v>0.88</v>
      </c>
      <c r="H39" s="37">
        <v>1.62</v>
      </c>
      <c r="I39" s="37">
        <v>0.7</v>
      </c>
      <c r="J39" s="38">
        <v>0.26</v>
      </c>
      <c r="K39" s="22"/>
      <c r="L39" s="22"/>
      <c r="M39" s="22"/>
      <c r="N39" s="22"/>
      <c r="O39" s="22"/>
      <c r="P39" s="22"/>
    </row>
    <row r="40" spans="1:16" ht="39" customHeight="1" x14ac:dyDescent="0.2">
      <c r="A40" s="22"/>
      <c r="B40" s="35"/>
      <c r="C40" s="1132" t="s">
        <v>539</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541</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t/F463kff6TH4NArVmmi0v9pWJhN7aFf4GQwFDTQyWZ9RJEw+t3ZDHOQ9AII8ryF1h12E0NxWlZRyvmEnvM/g==" saltValue="maDgXWvQI8Vr5P9Nxbev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1635</v>
      </c>
      <c r="L45" s="58">
        <v>1498</v>
      </c>
      <c r="M45" s="58">
        <v>1505</v>
      </c>
      <c r="N45" s="58">
        <v>1509</v>
      </c>
      <c r="O45" s="59">
        <v>1451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882</v>
      </c>
      <c r="L48" s="62">
        <v>882</v>
      </c>
      <c r="M48" s="62">
        <v>844</v>
      </c>
      <c r="N48" s="62">
        <v>852</v>
      </c>
      <c r="O48" s="63">
        <v>850</v>
      </c>
      <c r="P48" s="46"/>
      <c r="Q48" s="46"/>
      <c r="R48" s="46"/>
      <c r="S48" s="46"/>
      <c r="T48" s="46"/>
      <c r="U48" s="46"/>
    </row>
    <row r="49" spans="1:21" ht="30.75" customHeight="1" x14ac:dyDescent="0.2">
      <c r="A49" s="46"/>
      <c r="B49" s="1163"/>
      <c r="C49" s="1164"/>
      <c r="D49" s="60"/>
      <c r="E49" s="1140" t="s">
        <v>14</v>
      </c>
      <c r="F49" s="1140"/>
      <c r="G49" s="1140"/>
      <c r="H49" s="1140"/>
      <c r="I49" s="1140"/>
      <c r="J49" s="1141"/>
      <c r="K49" s="61">
        <v>101</v>
      </c>
      <c r="L49" s="62">
        <v>131</v>
      </c>
      <c r="M49" s="62">
        <v>159</v>
      </c>
      <c r="N49" s="62">
        <v>167</v>
      </c>
      <c r="O49" s="63">
        <v>181</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v>12</v>
      </c>
      <c r="M50" s="62">
        <v>14</v>
      </c>
      <c r="N50" s="62">
        <v>14</v>
      </c>
      <c r="O50" s="63">
        <v>14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2107</v>
      </c>
      <c r="L52" s="62">
        <v>2062</v>
      </c>
      <c r="M52" s="62">
        <v>2042</v>
      </c>
      <c r="N52" s="62">
        <v>1999</v>
      </c>
      <c r="O52" s="63">
        <v>2007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511</v>
      </c>
      <c r="L53" s="67">
        <v>461</v>
      </c>
      <c r="M53" s="67">
        <v>480</v>
      </c>
      <c r="N53" s="67">
        <v>543</v>
      </c>
      <c r="O53" s="68">
        <v>489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zlgqtHo3fyQbBjcCuSKOH7r5yXUrlIvRsqNezMi8mR83e1tORZooTn2a77zKBdgYkD2sMZTc46rSUOZJqihyg==" saltValue="ZxRFRuMF9a1dmTAvejGp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14597</v>
      </c>
      <c r="J41" s="331">
        <v>15654</v>
      </c>
      <c r="K41" s="331">
        <v>15159</v>
      </c>
      <c r="L41" s="331">
        <v>14657</v>
      </c>
      <c r="M41" s="332">
        <v>14455</v>
      </c>
    </row>
    <row r="42" spans="2:13" ht="27.75" customHeight="1" x14ac:dyDescent="0.2">
      <c r="B42" s="1171"/>
      <c r="C42" s="1172"/>
      <c r="D42" s="104"/>
      <c r="E42" s="1175" t="s">
        <v>32</v>
      </c>
      <c r="F42" s="1175"/>
      <c r="G42" s="1175"/>
      <c r="H42" s="1176"/>
      <c r="I42" s="333">
        <v>190</v>
      </c>
      <c r="J42" s="334">
        <v>175</v>
      </c>
      <c r="K42" s="334">
        <v>164</v>
      </c>
      <c r="L42" s="334">
        <v>150</v>
      </c>
      <c r="M42" s="335">
        <v>136</v>
      </c>
    </row>
    <row r="43" spans="2:13" ht="27.75" customHeight="1" x14ac:dyDescent="0.2">
      <c r="B43" s="1171"/>
      <c r="C43" s="1172"/>
      <c r="D43" s="104"/>
      <c r="E43" s="1175" t="s">
        <v>33</v>
      </c>
      <c r="F43" s="1175"/>
      <c r="G43" s="1175"/>
      <c r="H43" s="1176"/>
      <c r="I43" s="333">
        <v>12808</v>
      </c>
      <c r="J43" s="334">
        <v>11676</v>
      </c>
      <c r="K43" s="334">
        <v>10976</v>
      </c>
      <c r="L43" s="334">
        <v>10326</v>
      </c>
      <c r="M43" s="335">
        <v>10404</v>
      </c>
    </row>
    <row r="44" spans="2:13" ht="27.75" customHeight="1" x14ac:dyDescent="0.2">
      <c r="B44" s="1171"/>
      <c r="C44" s="1172"/>
      <c r="D44" s="104"/>
      <c r="E44" s="1175" t="s">
        <v>34</v>
      </c>
      <c r="F44" s="1175"/>
      <c r="G44" s="1175"/>
      <c r="H44" s="1176"/>
      <c r="I44" s="333">
        <v>916</v>
      </c>
      <c r="J44" s="334">
        <v>941</v>
      </c>
      <c r="K44" s="334">
        <v>928</v>
      </c>
      <c r="L44" s="334">
        <v>859</v>
      </c>
      <c r="M44" s="335">
        <v>905</v>
      </c>
    </row>
    <row r="45" spans="2:13" ht="27.75" customHeight="1" x14ac:dyDescent="0.2">
      <c r="B45" s="1171"/>
      <c r="C45" s="1172"/>
      <c r="D45" s="104"/>
      <c r="E45" s="1175" t="s">
        <v>35</v>
      </c>
      <c r="F45" s="1175"/>
      <c r="G45" s="1175"/>
      <c r="H45" s="1176"/>
      <c r="I45" s="333">
        <v>1350</v>
      </c>
      <c r="J45" s="334">
        <v>1286</v>
      </c>
      <c r="K45" s="334">
        <v>1108</v>
      </c>
      <c r="L45" s="334">
        <v>981</v>
      </c>
      <c r="M45" s="335">
        <v>1029</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8125</v>
      </c>
      <c r="J50" s="334">
        <v>8335</v>
      </c>
      <c r="K50" s="334">
        <v>9000</v>
      </c>
      <c r="L50" s="334">
        <v>9931</v>
      </c>
      <c r="M50" s="335">
        <v>9963</v>
      </c>
    </row>
    <row r="51" spans="2:13" ht="27.75" customHeight="1" x14ac:dyDescent="0.2">
      <c r="B51" s="1171"/>
      <c r="C51" s="1172"/>
      <c r="D51" s="104"/>
      <c r="E51" s="1175" t="s">
        <v>42</v>
      </c>
      <c r="F51" s="1175"/>
      <c r="G51" s="1175"/>
      <c r="H51" s="1176"/>
      <c r="I51" s="333">
        <v>6093</v>
      </c>
      <c r="J51" s="334">
        <v>5980</v>
      </c>
      <c r="K51" s="334">
        <v>5353</v>
      </c>
      <c r="L51" s="334">
        <v>4889</v>
      </c>
      <c r="M51" s="335">
        <v>6123</v>
      </c>
    </row>
    <row r="52" spans="2:13" ht="27.75" customHeight="1" x14ac:dyDescent="0.2">
      <c r="B52" s="1173"/>
      <c r="C52" s="1174"/>
      <c r="D52" s="104"/>
      <c r="E52" s="1175" t="s">
        <v>43</v>
      </c>
      <c r="F52" s="1175"/>
      <c r="G52" s="1175"/>
      <c r="H52" s="1176"/>
      <c r="I52" s="333">
        <v>22170</v>
      </c>
      <c r="J52" s="334">
        <v>22267</v>
      </c>
      <c r="K52" s="334">
        <v>20626</v>
      </c>
      <c r="L52" s="334">
        <v>19866</v>
      </c>
      <c r="M52" s="335">
        <v>18249</v>
      </c>
    </row>
    <row r="53" spans="2:13" ht="27.75" customHeight="1" thickBot="1" x14ac:dyDescent="0.25">
      <c r="B53" s="1177" t="s">
        <v>19</v>
      </c>
      <c r="C53" s="1178"/>
      <c r="D53" s="108"/>
      <c r="E53" s="1179" t="s">
        <v>44</v>
      </c>
      <c r="F53" s="1179"/>
      <c r="G53" s="1179"/>
      <c r="H53" s="1180"/>
      <c r="I53" s="336">
        <v>-6527</v>
      </c>
      <c r="J53" s="337">
        <v>-6850</v>
      </c>
      <c r="K53" s="337">
        <v>-6645</v>
      </c>
      <c r="L53" s="337">
        <v>-7713</v>
      </c>
      <c r="M53" s="338">
        <v>-7406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5zLW0UXPfFd1y4/Xc0ovHw1DuBT15Oi0K5P9Pq/N2Acsquf7XJnQCo100JYwq2BhbIvh9She7YPxmP3+l64VfQ==" saltValue="3mYPXQGQE9EYjFymzG2E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4441</v>
      </c>
      <c r="G55" s="339">
        <v>4754</v>
      </c>
      <c r="H55" s="340">
        <v>4473</v>
      </c>
    </row>
    <row r="56" spans="2:8" ht="52.5" customHeight="1" x14ac:dyDescent="0.2">
      <c r="B56" s="120"/>
      <c r="C56" s="1198" t="s">
        <v>47</v>
      </c>
      <c r="D56" s="1198"/>
      <c r="E56" s="1199"/>
      <c r="F56" s="341">
        <v>855</v>
      </c>
      <c r="G56" s="341">
        <v>1358</v>
      </c>
      <c r="H56" s="342">
        <v>1415</v>
      </c>
    </row>
    <row r="57" spans="2:8" ht="53.25" customHeight="1" x14ac:dyDescent="0.2">
      <c r="B57" s="120"/>
      <c r="C57" s="1200" t="s">
        <v>48</v>
      </c>
      <c r="D57" s="1200"/>
      <c r="E57" s="1201"/>
      <c r="F57" s="343">
        <v>3019</v>
      </c>
      <c r="G57" s="343">
        <v>3111</v>
      </c>
      <c r="H57" s="344">
        <v>3427</v>
      </c>
    </row>
    <row r="58" spans="2:8" ht="45.75" customHeight="1" x14ac:dyDescent="0.2">
      <c r="B58" s="121"/>
      <c r="C58" s="1188" t="s">
        <v>562</v>
      </c>
      <c r="D58" s="1189"/>
      <c r="E58" s="1190"/>
      <c r="F58" s="345">
        <v>2292</v>
      </c>
      <c r="G58" s="345">
        <v>2398</v>
      </c>
      <c r="H58" s="346">
        <v>2806</v>
      </c>
    </row>
    <row r="59" spans="2:8" ht="45.75" customHeight="1" x14ac:dyDescent="0.2">
      <c r="B59" s="121"/>
      <c r="C59" s="1188" t="s">
        <v>563</v>
      </c>
      <c r="D59" s="1189"/>
      <c r="E59" s="1190"/>
      <c r="F59" s="345">
        <v>358</v>
      </c>
      <c r="G59" s="345">
        <v>345</v>
      </c>
      <c r="H59" s="346">
        <v>259</v>
      </c>
    </row>
    <row r="60" spans="2:8" ht="45.75" customHeight="1" x14ac:dyDescent="0.2">
      <c r="B60" s="121"/>
      <c r="C60" s="1188" t="s">
        <v>564</v>
      </c>
      <c r="D60" s="1189"/>
      <c r="E60" s="1190"/>
      <c r="F60" s="345">
        <v>339</v>
      </c>
      <c r="G60" s="345">
        <v>340</v>
      </c>
      <c r="H60" s="346">
        <v>341</v>
      </c>
    </row>
    <row r="61" spans="2:8" ht="45.75" customHeight="1" x14ac:dyDescent="0.2">
      <c r="B61" s="121"/>
      <c r="C61" s="1188" t="s">
        <v>566</v>
      </c>
      <c r="D61" s="1189"/>
      <c r="E61" s="1190"/>
      <c r="F61" s="345">
        <v>11</v>
      </c>
      <c r="G61" s="345">
        <v>12</v>
      </c>
      <c r="H61" s="346">
        <v>12</v>
      </c>
    </row>
    <row r="62" spans="2:8" ht="45.75" customHeight="1" thickBot="1" x14ac:dyDescent="0.25">
      <c r="B62" s="122"/>
      <c r="C62" s="1191" t="s">
        <v>565</v>
      </c>
      <c r="D62" s="1192"/>
      <c r="E62" s="1193"/>
      <c r="F62" s="347">
        <v>9</v>
      </c>
      <c r="G62" s="347">
        <v>9</v>
      </c>
      <c r="H62" s="348">
        <v>8</v>
      </c>
    </row>
    <row r="63" spans="2:8" ht="52.5" customHeight="1" thickBot="1" x14ac:dyDescent="0.25">
      <c r="B63" s="123"/>
      <c r="C63" s="1194" t="s">
        <v>49</v>
      </c>
      <c r="D63" s="1194"/>
      <c r="E63" s="1195"/>
      <c r="F63" s="349">
        <v>8315</v>
      </c>
      <c r="G63" s="349">
        <v>9223</v>
      </c>
      <c r="H63" s="350">
        <v>9315</v>
      </c>
    </row>
    <row r="64" spans="2:8" ht="13" x14ac:dyDescent="0.2"/>
  </sheetData>
  <sheetProtection algorithmName="SHA-512" hashValue="hkp/81CqvCX2VdIWQF0KgQZHNN1gKY0e59KFAl9Y3KETjns1ydE2VXwUfTTWmRpNDnJm7P1jnDQCN4jWcAKCjA==" saltValue="DlkKGbNYRoBK1xlfVr+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66837</v>
      </c>
      <c r="E3" s="142"/>
      <c r="F3" s="143">
        <v>63812</v>
      </c>
      <c r="G3" s="144"/>
      <c r="H3" s="145"/>
    </row>
    <row r="4" spans="1:8" x14ac:dyDescent="0.2">
      <c r="A4" s="146"/>
      <c r="B4" s="147"/>
      <c r="C4" s="148"/>
      <c r="D4" s="149">
        <v>43846</v>
      </c>
      <c r="E4" s="150"/>
      <c r="F4" s="151">
        <v>33848</v>
      </c>
      <c r="G4" s="152"/>
      <c r="H4" s="153"/>
    </row>
    <row r="5" spans="1:8" x14ac:dyDescent="0.2">
      <c r="A5" s="134" t="s">
        <v>520</v>
      </c>
      <c r="B5" s="139"/>
      <c r="C5" s="140"/>
      <c r="D5" s="141">
        <v>74079</v>
      </c>
      <c r="E5" s="142"/>
      <c r="F5" s="143">
        <v>54225</v>
      </c>
      <c r="G5" s="144"/>
      <c r="H5" s="145"/>
    </row>
    <row r="6" spans="1:8" x14ac:dyDescent="0.2">
      <c r="A6" s="146"/>
      <c r="B6" s="147"/>
      <c r="C6" s="148"/>
      <c r="D6" s="149">
        <v>22666</v>
      </c>
      <c r="E6" s="150"/>
      <c r="F6" s="151">
        <v>27337</v>
      </c>
      <c r="G6" s="152"/>
      <c r="H6" s="153"/>
    </row>
    <row r="7" spans="1:8" x14ac:dyDescent="0.2">
      <c r="A7" s="134" t="s">
        <v>521</v>
      </c>
      <c r="B7" s="139"/>
      <c r="C7" s="140"/>
      <c r="D7" s="141">
        <v>31429</v>
      </c>
      <c r="E7" s="142"/>
      <c r="F7" s="143">
        <v>54016</v>
      </c>
      <c r="G7" s="144"/>
      <c r="H7" s="145"/>
    </row>
    <row r="8" spans="1:8" x14ac:dyDescent="0.2">
      <c r="A8" s="146"/>
      <c r="B8" s="147"/>
      <c r="C8" s="148"/>
      <c r="D8" s="149">
        <v>14650</v>
      </c>
      <c r="E8" s="150"/>
      <c r="F8" s="151">
        <v>28078</v>
      </c>
      <c r="G8" s="152"/>
      <c r="H8" s="153"/>
    </row>
    <row r="9" spans="1:8" x14ac:dyDescent="0.2">
      <c r="A9" s="134" t="s">
        <v>522</v>
      </c>
      <c r="B9" s="139"/>
      <c r="C9" s="140"/>
      <c r="D9" s="141">
        <v>32888</v>
      </c>
      <c r="E9" s="142"/>
      <c r="F9" s="143">
        <v>52786</v>
      </c>
      <c r="G9" s="144"/>
      <c r="H9" s="145"/>
    </row>
    <row r="10" spans="1:8" x14ac:dyDescent="0.2">
      <c r="A10" s="146"/>
      <c r="B10" s="147"/>
      <c r="C10" s="148"/>
      <c r="D10" s="149">
        <v>16891</v>
      </c>
      <c r="E10" s="150"/>
      <c r="F10" s="151">
        <v>28742</v>
      </c>
      <c r="G10" s="152"/>
      <c r="H10" s="153"/>
    </row>
    <row r="11" spans="1:8" x14ac:dyDescent="0.2">
      <c r="A11" s="134" t="s">
        <v>523</v>
      </c>
      <c r="B11" s="139"/>
      <c r="C11" s="140"/>
      <c r="D11" s="141">
        <v>42301</v>
      </c>
      <c r="E11" s="142"/>
      <c r="F11" s="143">
        <v>58465</v>
      </c>
      <c r="G11" s="144"/>
      <c r="H11" s="145"/>
    </row>
    <row r="12" spans="1:8" x14ac:dyDescent="0.2">
      <c r="A12" s="146"/>
      <c r="B12" s="147"/>
      <c r="C12" s="154"/>
      <c r="D12" s="149">
        <v>24185</v>
      </c>
      <c r="E12" s="150"/>
      <c r="F12" s="151">
        <v>34452</v>
      </c>
      <c r="G12" s="152"/>
      <c r="H12" s="153"/>
    </row>
    <row r="13" spans="1:8" x14ac:dyDescent="0.2">
      <c r="A13" s="134"/>
      <c r="B13" s="139"/>
      <c r="C13" s="140"/>
      <c r="D13" s="141">
        <v>49507</v>
      </c>
      <c r="E13" s="142"/>
      <c r="F13" s="143">
        <v>56661</v>
      </c>
      <c r="G13" s="155"/>
      <c r="H13" s="145"/>
    </row>
    <row r="14" spans="1:8" x14ac:dyDescent="0.2">
      <c r="A14" s="146"/>
      <c r="B14" s="147"/>
      <c r="C14" s="148"/>
      <c r="D14" s="149">
        <v>24448</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10.36</v>
      </c>
      <c r="C19" s="156">
        <f>ROUND(VALUE(SUBSTITUTE(実質収支比率等に係る経年分析!G$48,"▲","-")),2)</f>
        <v>16.41</v>
      </c>
      <c r="D19" s="156">
        <f>ROUND(VALUE(SUBSTITUTE(実質収支比率等に係る経年分析!H$48,"▲","-")),2)</f>
        <v>16.420000000000002</v>
      </c>
      <c r="E19" s="156">
        <f>ROUND(VALUE(SUBSTITUTE(実質収支比率等に係る経年分析!I$48,"▲","-")),2)</f>
        <v>11.59</v>
      </c>
      <c r="F19" s="156">
        <f>ROUND(VALUE(SUBSTITUTE(実質収支比率等に係る経年分析!J$48,"▲","-")),2)</f>
        <v>10.78</v>
      </c>
    </row>
    <row r="20" spans="1:11" x14ac:dyDescent="0.2">
      <c r="A20" s="156" t="s">
        <v>53</v>
      </c>
      <c r="B20" s="156">
        <f>ROUND(VALUE(SUBSTITUTE(実質収支比率等に係る経年分析!F$47,"▲","-")),2)</f>
        <v>34.17</v>
      </c>
      <c r="C20" s="156">
        <f>ROUND(VALUE(SUBSTITUTE(実質収支比率等に係る経年分析!G$47,"▲","-")),2)</f>
        <v>33.36</v>
      </c>
      <c r="D20" s="156">
        <f>ROUND(VALUE(SUBSTITUTE(実質収支比率等に係る経年分析!H$47,"▲","-")),2)</f>
        <v>35.67</v>
      </c>
      <c r="E20" s="156">
        <f>ROUND(VALUE(SUBSTITUTE(実質収支比率等に係る経年分析!I$47,"▲","-")),2)</f>
        <v>37.42</v>
      </c>
      <c r="F20" s="156">
        <f>ROUND(VALUE(SUBSTITUTE(実質収支比率等に係る経年分析!J$47,"▲","-")),2)</f>
        <v>33.97</v>
      </c>
    </row>
    <row r="21" spans="1:11" x14ac:dyDescent="0.2">
      <c r="A21" s="156" t="s">
        <v>54</v>
      </c>
      <c r="B21" s="156">
        <f>IF(ISNUMBER(VALUE(SUBSTITUTE(実質収支比率等に係る経年分析!F$49,"▲","-"))),ROUND(VALUE(SUBSTITUTE(実質収支比率等に係る経年分析!F$49,"▲","-")),2),NA())</f>
        <v>0.88</v>
      </c>
      <c r="C21" s="156">
        <f>IF(ISNUMBER(VALUE(SUBSTITUTE(実質収支比率等に係る経年分析!G$49,"▲","-"))),ROUND(VALUE(SUBSTITUTE(実質収支比率等に係る経年分析!G$49,"▲","-")),2),NA())</f>
        <v>7.44</v>
      </c>
      <c r="D21" s="156">
        <f>IF(ISNUMBER(VALUE(SUBSTITUTE(実質収支比率等に係る経年分析!H$49,"▲","-"))),ROUND(VALUE(SUBSTITUTE(実質収支比率等に係る経年分析!H$49,"▲","-")),2),NA())</f>
        <v>0.24</v>
      </c>
      <c r="E21" s="156">
        <f>IF(ISNUMBER(VALUE(SUBSTITUTE(実質収支比率等に係る経年分析!I$49,"▲","-"))),ROUND(VALUE(SUBSTITUTE(実質収支比率等に係る経年分析!I$49,"▲","-")),2),NA())</f>
        <v>-2.0299999999999998</v>
      </c>
      <c r="F21" s="156">
        <f>IF(ISNUMBER(VALUE(SUBSTITUTE(実質収支比率等に係る経年分析!J$49,"▲","-"))),ROUND(VALUE(SUBSTITUTE(実質収支比率等に係る経年分析!J$49,"▲","-")),2),NA())</f>
        <v>-2.54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介護認定・障がい者自立支援認定審査会会計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介護保険会計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0.88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1.62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2">
      <c r="A32" s="157" t="str">
        <f>IF(連結実質赤字比率に係る赤字・黒字の構成分析!C$38="",NA(),連結実質赤字比率に係る赤字・黒字の構成分析!C$38)</f>
        <v>後期高齢者医療会計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0.28000000000000003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0.33</v>
      </c>
    </row>
    <row r="33" spans="1:16" x14ac:dyDescent="0.2">
      <c r="A33" s="157" t="str">
        <f>IF(連結実質赤字比率に係る赤字・黒字の構成分析!C$37="",NA(),連結実質赤字比率に係る赤字・黒字の構成分析!C$37)</f>
        <v>国民健康保険会計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0.68</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4.1500000000000004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3.62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3.72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3.43</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10.35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16.399999999999999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16.41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11.58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10.77</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16.149999999999999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15.53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14.34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14.62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2107</v>
      </c>
      <c r="E42" s="158"/>
      <c r="F42" s="158"/>
      <c r="G42" s="158">
        <f>'実質公債費比率（分子）の構造'!L$52</f>
        <v>2062</v>
      </c>
      <c r="H42" s="158"/>
      <c r="I42" s="158"/>
      <c r="J42" s="158">
        <f>'実質公債費比率（分子）の構造'!M$52</f>
        <v>2042</v>
      </c>
      <c r="K42" s="158"/>
      <c r="L42" s="158"/>
      <c r="M42" s="158">
        <f>'実質公債費比率（分子）の構造'!N$52</f>
        <v>1999</v>
      </c>
      <c r="N42" s="158"/>
      <c r="O42" s="158"/>
      <c r="P42" s="158">
        <f>'実質公債費比率（分子）の構造'!O$52</f>
        <v>2007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f>'実質公債費比率（分子）の構造'!L$50</f>
        <v>12</v>
      </c>
      <c r="F44" s="158"/>
      <c r="G44" s="158"/>
      <c r="H44" s="158">
        <f>'実質公債費比率（分子）の構造'!M$50</f>
        <v>14</v>
      </c>
      <c r="I44" s="158"/>
      <c r="J44" s="158"/>
      <c r="K44" s="158">
        <f>'実質公債費比率（分子）の構造'!N$50</f>
        <v>14</v>
      </c>
      <c r="L44" s="158"/>
      <c r="M44" s="158"/>
      <c r="N44" s="158">
        <f>'実質公債費比率（分子）の構造'!O$50</f>
        <v>14</v>
      </c>
      <c r="O44" s="158"/>
      <c r="P44" s="158"/>
    </row>
    <row r="45" spans="1:16" x14ac:dyDescent="0.2">
      <c r="A45" s="158" t="s">
        <v>63</v>
      </c>
      <c r="B45" s="158">
        <f>'実質公債費比率（分子）の構造'!K$49</f>
        <v>101</v>
      </c>
      <c r="C45" s="158"/>
      <c r="D45" s="158"/>
      <c r="E45" s="158">
        <f>'実質公債費比率（分子）の構造'!L$49</f>
        <v>131</v>
      </c>
      <c r="F45" s="158"/>
      <c r="G45" s="158"/>
      <c r="H45" s="158">
        <f>'実質公債費比率（分子）の構造'!M$49</f>
        <v>159</v>
      </c>
      <c r="I45" s="158"/>
      <c r="J45" s="158"/>
      <c r="K45" s="158">
        <f>'実質公債費比率（分子）の構造'!N$49</f>
        <v>167</v>
      </c>
      <c r="L45" s="158"/>
      <c r="M45" s="158"/>
      <c r="N45" s="158">
        <f>'実質公債費比率（分子）の構造'!O$49</f>
        <v>181</v>
      </c>
      <c r="O45" s="158"/>
      <c r="P45" s="158"/>
    </row>
    <row r="46" spans="1:16" x14ac:dyDescent="0.2">
      <c r="A46" s="158" t="s">
        <v>64</v>
      </c>
      <c r="B46" s="158">
        <f>'実質公債費比率（分子）の構造'!K$48</f>
        <v>882</v>
      </c>
      <c r="C46" s="158"/>
      <c r="D46" s="158"/>
      <c r="E46" s="158">
        <f>'実質公債費比率（分子）の構造'!L$48</f>
        <v>882</v>
      </c>
      <c r="F46" s="158"/>
      <c r="G46" s="158"/>
      <c r="H46" s="158">
        <f>'実質公債費比率（分子）の構造'!M$48</f>
        <v>844</v>
      </c>
      <c r="I46" s="158"/>
      <c r="J46" s="158"/>
      <c r="K46" s="158">
        <f>'実質公債費比率（分子）の構造'!N$48</f>
        <v>852</v>
      </c>
      <c r="L46" s="158"/>
      <c r="M46" s="158"/>
      <c r="N46" s="158">
        <f>'実質公債費比率（分子）の構造'!O$48</f>
        <v>850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1635</v>
      </c>
      <c r="C49" s="158"/>
      <c r="D49" s="158"/>
      <c r="E49" s="158">
        <f>'実質公債費比率（分子）の構造'!L$45</f>
        <v>1498</v>
      </c>
      <c r="F49" s="158"/>
      <c r="G49" s="158"/>
      <c r="H49" s="158">
        <f>'実質公債費比率（分子）の構造'!M$45</f>
        <v>1505</v>
      </c>
      <c r="I49" s="158"/>
      <c r="J49" s="158"/>
      <c r="K49" s="158">
        <f>'実質公債費比率（分子）の構造'!N$45</f>
        <v>1509</v>
      </c>
      <c r="L49" s="158"/>
      <c r="M49" s="158"/>
      <c r="N49" s="158">
        <f>'実質公債費比率（分子）の構造'!O$45</f>
        <v>1451</v>
      </c>
      <c r="O49" s="158"/>
      <c r="P49" s="158"/>
    </row>
    <row r="50" spans="1:16" x14ac:dyDescent="0.2">
      <c r="A50" s="158" t="s">
        <v>67</v>
      </c>
      <c r="B50" s="158" t="e">
        <f>NA()</f>
        <v>#N/A</v>
      </c>
      <c r="C50" s="158">
        <f>IF(ISNUMBER('実質公債費比率（分子）の構造'!K$53),'実質公債費比率（分子）の構造'!K$53,NA())</f>
        <v>511</v>
      </c>
      <c r="D50" s="158" t="e">
        <f>NA()</f>
        <v>#N/A</v>
      </c>
      <c r="E50" s="158" t="e">
        <f>NA()</f>
        <v>#N/A</v>
      </c>
      <c r="F50" s="158">
        <f>IF(ISNUMBER('実質公債費比率（分子）の構造'!L$53),'実質公債費比率（分子）の構造'!L$53,NA())</f>
        <v>461</v>
      </c>
      <c r="G50" s="158" t="e">
        <f>NA()</f>
        <v>#N/A</v>
      </c>
      <c r="H50" s="158" t="e">
        <f>NA()</f>
        <v>#N/A</v>
      </c>
      <c r="I50" s="158">
        <f>IF(ISNUMBER('実質公債費比率（分子）の構造'!M$53),'実質公債費比率（分子）の構造'!M$53,NA())</f>
        <v>480</v>
      </c>
      <c r="J50" s="158" t="e">
        <f>NA()</f>
        <v>#N/A</v>
      </c>
      <c r="K50" s="158" t="e">
        <f>NA()</f>
        <v>#N/A</v>
      </c>
      <c r="L50" s="158">
        <f>IF(ISNUMBER('実質公債費比率（分子）の構造'!N$53),'実質公債費比率（分子）の構造'!N$53,NA())</f>
        <v>543</v>
      </c>
      <c r="M50" s="158" t="e">
        <f>NA()</f>
        <v>#N/A</v>
      </c>
      <c r="N50" s="158" t="e">
        <f>NA()</f>
        <v>#N/A</v>
      </c>
      <c r="O50" s="158">
        <f>IF(ISNUMBER('実質公債費比率（分子）の構造'!O$53),'実質公債費比率（分子）の構造'!O$53,NA())</f>
        <v>489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22170</v>
      </c>
      <c r="E56" s="157"/>
      <c r="F56" s="157"/>
      <c r="G56" s="157">
        <f>'将来負担比率（分子）の構造'!J$52</f>
        <v>22267</v>
      </c>
      <c r="H56" s="157"/>
      <c r="I56" s="157"/>
      <c r="J56" s="157">
        <f>'将来負担比率（分子）の構造'!K$52</f>
        <v>20626</v>
      </c>
      <c r="K56" s="157"/>
      <c r="L56" s="157"/>
      <c r="M56" s="157">
        <f>'将来負担比率（分子）の構造'!L$52</f>
        <v>19866</v>
      </c>
      <c r="N56" s="157"/>
      <c r="O56" s="157"/>
      <c r="P56" s="157">
        <f>'将来負担比率（分子）の構造'!M$52</f>
        <v>18249</v>
      </c>
    </row>
    <row r="57" spans="1:16" x14ac:dyDescent="0.2">
      <c r="A57" s="157" t="s">
        <v>42</v>
      </c>
      <c r="B57" s="157"/>
      <c r="C57" s="157"/>
      <c r="D57" s="157">
        <f>'将来負担比率（分子）の構造'!I$51</f>
        <v>6093</v>
      </c>
      <c r="E57" s="157"/>
      <c r="F57" s="157"/>
      <c r="G57" s="157">
        <f>'将来負担比率（分子）の構造'!J$51</f>
        <v>5980</v>
      </c>
      <c r="H57" s="157"/>
      <c r="I57" s="157"/>
      <c r="J57" s="157">
        <f>'将来負担比率（分子）の構造'!K$51</f>
        <v>5353</v>
      </c>
      <c r="K57" s="157"/>
      <c r="L57" s="157"/>
      <c r="M57" s="157">
        <f>'将来負担比率（分子）の構造'!L$51</f>
        <v>4889</v>
      </c>
      <c r="N57" s="157"/>
      <c r="O57" s="157"/>
      <c r="P57" s="157">
        <f>'将来負担比率（分子）の構造'!M$51</f>
        <v>6123</v>
      </c>
    </row>
    <row r="58" spans="1:16" x14ac:dyDescent="0.2">
      <c r="A58" s="157" t="s">
        <v>41</v>
      </c>
      <c r="B58" s="157"/>
      <c r="C58" s="157"/>
      <c r="D58" s="157">
        <f>'将来負担比率（分子）の構造'!I$50</f>
        <v>8125</v>
      </c>
      <c r="E58" s="157"/>
      <c r="F58" s="157"/>
      <c r="G58" s="157">
        <f>'将来負担比率（分子）の構造'!J$50</f>
        <v>8335</v>
      </c>
      <c r="H58" s="157"/>
      <c r="I58" s="157"/>
      <c r="J58" s="157">
        <f>'将来負担比率（分子）の構造'!K$50</f>
        <v>9000</v>
      </c>
      <c r="K58" s="157"/>
      <c r="L58" s="157"/>
      <c r="M58" s="157">
        <f>'将来負担比率（分子）の構造'!L$50</f>
        <v>9931</v>
      </c>
      <c r="N58" s="157"/>
      <c r="O58" s="157"/>
      <c r="P58" s="157">
        <f>'将来負担比率（分子）の構造'!M$50</f>
        <v>9963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1350</v>
      </c>
      <c r="C62" s="157"/>
      <c r="D62" s="157"/>
      <c r="E62" s="157">
        <f>'将来負担比率（分子）の構造'!J$45</f>
        <v>1286</v>
      </c>
      <c r="F62" s="157"/>
      <c r="G62" s="157"/>
      <c r="H62" s="157">
        <f>'将来負担比率（分子）の構造'!K$45</f>
        <v>1108</v>
      </c>
      <c r="I62" s="157"/>
      <c r="J62" s="157"/>
      <c r="K62" s="157">
        <f>'将来負担比率（分子）の構造'!L$45</f>
        <v>981</v>
      </c>
      <c r="L62" s="157"/>
      <c r="M62" s="157"/>
      <c r="N62" s="157">
        <f>'将来負担比率（分子）の構造'!M$45</f>
        <v>1029</v>
      </c>
      <c r="O62" s="157"/>
      <c r="P62" s="157"/>
    </row>
    <row r="63" spans="1:16" x14ac:dyDescent="0.2">
      <c r="A63" s="157" t="s">
        <v>34</v>
      </c>
      <c r="B63" s="157">
        <f>'将来負担比率（分子）の構造'!I$44</f>
        <v>916</v>
      </c>
      <c r="C63" s="157"/>
      <c r="D63" s="157"/>
      <c r="E63" s="157">
        <f>'将来負担比率（分子）の構造'!J$44</f>
        <v>941</v>
      </c>
      <c r="F63" s="157"/>
      <c r="G63" s="157"/>
      <c r="H63" s="157">
        <f>'将来負担比率（分子）の構造'!K$44</f>
        <v>928</v>
      </c>
      <c r="I63" s="157"/>
      <c r="J63" s="157"/>
      <c r="K63" s="157">
        <f>'将来負担比率（分子）の構造'!L$44</f>
        <v>859</v>
      </c>
      <c r="L63" s="157"/>
      <c r="M63" s="157"/>
      <c r="N63" s="157">
        <f>'将来負担比率（分子）の構造'!M$44</f>
        <v>905</v>
      </c>
      <c r="O63" s="157"/>
      <c r="P63" s="157"/>
    </row>
    <row r="64" spans="1:16" x14ac:dyDescent="0.2">
      <c r="A64" s="157" t="s">
        <v>33</v>
      </c>
      <c r="B64" s="157">
        <f>'将来負担比率（分子）の構造'!I$43</f>
        <v>12808</v>
      </c>
      <c r="C64" s="157"/>
      <c r="D64" s="157"/>
      <c r="E64" s="157">
        <f>'将来負担比率（分子）の構造'!J$43</f>
        <v>11676</v>
      </c>
      <c r="F64" s="157"/>
      <c r="G64" s="157"/>
      <c r="H64" s="157">
        <f>'将来負担比率（分子）の構造'!K$43</f>
        <v>10976</v>
      </c>
      <c r="I64" s="157"/>
      <c r="J64" s="157"/>
      <c r="K64" s="157">
        <f>'将来負担比率（分子）の構造'!L$43</f>
        <v>10326</v>
      </c>
      <c r="L64" s="157"/>
      <c r="M64" s="157"/>
      <c r="N64" s="157">
        <f>'将来負担比率（分子）の構造'!M$43</f>
        <v>10404</v>
      </c>
      <c r="O64" s="157"/>
      <c r="P64" s="157"/>
    </row>
    <row r="65" spans="1:16" x14ac:dyDescent="0.2">
      <c r="A65" s="157" t="s">
        <v>32</v>
      </c>
      <c r="B65" s="157">
        <f>'将来負担比率（分子）の構造'!I$42</f>
        <v>190</v>
      </c>
      <c r="C65" s="157"/>
      <c r="D65" s="157"/>
      <c r="E65" s="157">
        <f>'将来負担比率（分子）の構造'!J$42</f>
        <v>175</v>
      </c>
      <c r="F65" s="157"/>
      <c r="G65" s="157"/>
      <c r="H65" s="157">
        <f>'将来負担比率（分子）の構造'!K$42</f>
        <v>164</v>
      </c>
      <c r="I65" s="157"/>
      <c r="J65" s="157"/>
      <c r="K65" s="157">
        <f>'将来負担比率（分子）の構造'!L$42</f>
        <v>150</v>
      </c>
      <c r="L65" s="157"/>
      <c r="M65" s="157"/>
      <c r="N65" s="157">
        <f>'将来負担比率（分子）の構造'!M$42</f>
        <v>136</v>
      </c>
      <c r="O65" s="157"/>
      <c r="P65" s="157"/>
    </row>
    <row r="66" spans="1:16" x14ac:dyDescent="0.2">
      <c r="A66" s="157" t="s">
        <v>31</v>
      </c>
      <c r="B66" s="157">
        <f>'将来負担比率（分子）の構造'!I$41</f>
        <v>14597</v>
      </c>
      <c r="C66" s="157"/>
      <c r="D66" s="157"/>
      <c r="E66" s="157">
        <f>'将来負担比率（分子）の構造'!J$41</f>
        <v>15654</v>
      </c>
      <c r="F66" s="157"/>
      <c r="G66" s="157"/>
      <c r="H66" s="157">
        <f>'将来負担比率（分子）の構造'!K$41</f>
        <v>15159</v>
      </c>
      <c r="I66" s="157"/>
      <c r="J66" s="157"/>
      <c r="K66" s="157">
        <f>'将来負担比率（分子）の構造'!L$41</f>
        <v>14657</v>
      </c>
      <c r="L66" s="157"/>
      <c r="M66" s="157"/>
      <c r="N66" s="157">
        <f>'将来負担比率（分子）の構造'!M$41</f>
        <v>14455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4441</v>
      </c>
      <c r="C72" s="161">
        <f>基金残高に係る経年分析!G55</f>
        <v>4754</v>
      </c>
      <c r="D72" s="161">
        <f>基金残高に係る経年分析!H55</f>
        <v>4473</v>
      </c>
    </row>
    <row r="73" spans="1:16" x14ac:dyDescent="0.2">
      <c r="A73" s="160" t="s">
        <v>74</v>
      </c>
      <c r="B73" s="161">
        <f>基金残高に係る経年分析!F56</f>
        <v>855</v>
      </c>
      <c r="C73" s="161">
        <f>基金残高に係る経年分析!G56</f>
        <v>1358</v>
      </c>
      <c r="D73" s="161">
        <f>基金残高に係る経年分析!H56</f>
        <v>1415</v>
      </c>
    </row>
    <row r="74" spans="1:16" x14ac:dyDescent="0.2">
      <c r="A74" s="160" t="s">
        <v>75</v>
      </c>
      <c r="B74" s="161">
        <f>基金残高に係る経年分析!F57</f>
        <v>3019</v>
      </c>
      <c r="C74" s="161">
        <f>基金残高に係る経年分析!G57</f>
        <v>3111</v>
      </c>
      <c r="D74" s="161">
        <f>基金残高に係る経年分析!H57</f>
        <v>3427</v>
      </c>
    </row>
  </sheetData>
  <sheetProtection algorithmName="SHA-512" hashValue="9oz70AS9NxvYjME+1bZEWC6gs4pHT7DMMaA1LX2mMTWzA+wDVOcpwaagGkiM4Sr8/6hEO+tZK1fmlgJ2NNpxCQ==" saltValue="ITZ2SWdpWMyLoV2xPlr4s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9230135</v>
      </c>
      <c r="S5" s="664"/>
      <c r="T5" s="664"/>
      <c r="U5" s="664"/>
      <c r="V5" s="664"/>
      <c r="W5" s="664"/>
      <c r="X5" s="664"/>
      <c r="Y5" s="689"/>
      <c r="Z5" s="702">
        <v>34.700000000000003</v>
      </c>
      <c r="AA5" s="702"/>
      <c r="AB5" s="702"/>
      <c r="AC5" s="702"/>
      <c r="AD5" s="703">
        <v>8609454</v>
      </c>
      <c r="AE5" s="703"/>
      <c r="AF5" s="703"/>
      <c r="AG5" s="703"/>
      <c r="AH5" s="703"/>
      <c r="AI5" s="703"/>
      <c r="AJ5" s="703"/>
      <c r="AK5" s="703"/>
      <c r="AL5" s="690">
        <v>63.1</v>
      </c>
      <c r="AM5" s="672"/>
      <c r="AN5" s="672"/>
      <c r="AO5" s="691"/>
      <c r="AP5" s="666" t="s">
        <v>217</v>
      </c>
      <c r="AQ5" s="667"/>
      <c r="AR5" s="667"/>
      <c r="AS5" s="667"/>
      <c r="AT5" s="667"/>
      <c r="AU5" s="667"/>
      <c r="AV5" s="667"/>
      <c r="AW5" s="667"/>
      <c r="AX5" s="667"/>
      <c r="AY5" s="667"/>
      <c r="AZ5" s="667"/>
      <c r="BA5" s="667"/>
      <c r="BB5" s="667"/>
      <c r="BC5" s="667"/>
      <c r="BD5" s="667"/>
      <c r="BE5" s="667"/>
      <c r="BF5" s="668"/>
      <c r="BG5" s="608">
        <v>8609454</v>
      </c>
      <c r="BH5" s="609"/>
      <c r="BI5" s="609"/>
      <c r="BJ5" s="609"/>
      <c r="BK5" s="609"/>
      <c r="BL5" s="609"/>
      <c r="BM5" s="609"/>
      <c r="BN5" s="610"/>
      <c r="BO5" s="646">
        <v>93.3</v>
      </c>
      <c r="BP5" s="646"/>
      <c r="BQ5" s="646"/>
      <c r="BR5" s="646"/>
      <c r="BS5" s="647">
        <v>241339</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242249</v>
      </c>
      <c r="S6" s="609"/>
      <c r="T6" s="609"/>
      <c r="U6" s="609"/>
      <c r="V6" s="609"/>
      <c r="W6" s="609"/>
      <c r="X6" s="609"/>
      <c r="Y6" s="610"/>
      <c r="Z6" s="646">
        <v>0.9</v>
      </c>
      <c r="AA6" s="646"/>
      <c r="AB6" s="646"/>
      <c r="AC6" s="646"/>
      <c r="AD6" s="647">
        <v>242249</v>
      </c>
      <c r="AE6" s="647"/>
      <c r="AF6" s="647"/>
      <c r="AG6" s="647"/>
      <c r="AH6" s="647"/>
      <c r="AI6" s="647"/>
      <c r="AJ6" s="647"/>
      <c r="AK6" s="647"/>
      <c r="AL6" s="611">
        <v>1.8</v>
      </c>
      <c r="AM6" s="612"/>
      <c r="AN6" s="612"/>
      <c r="AO6" s="648"/>
      <c r="AP6" s="605" t="s">
        <v>222</v>
      </c>
      <c r="AQ6" s="606"/>
      <c r="AR6" s="606"/>
      <c r="AS6" s="606"/>
      <c r="AT6" s="606"/>
      <c r="AU6" s="606"/>
      <c r="AV6" s="606"/>
      <c r="AW6" s="606"/>
      <c r="AX6" s="606"/>
      <c r="AY6" s="606"/>
      <c r="AZ6" s="606"/>
      <c r="BA6" s="606"/>
      <c r="BB6" s="606"/>
      <c r="BC6" s="606"/>
      <c r="BD6" s="606"/>
      <c r="BE6" s="606"/>
      <c r="BF6" s="607"/>
      <c r="BG6" s="608">
        <v>8609454</v>
      </c>
      <c r="BH6" s="609"/>
      <c r="BI6" s="609"/>
      <c r="BJ6" s="609"/>
      <c r="BK6" s="609"/>
      <c r="BL6" s="609"/>
      <c r="BM6" s="609"/>
      <c r="BN6" s="610"/>
      <c r="BO6" s="646">
        <v>93.3</v>
      </c>
      <c r="BP6" s="646"/>
      <c r="BQ6" s="646"/>
      <c r="BR6" s="646"/>
      <c r="BS6" s="647">
        <v>241339</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162824</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162824</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3471</v>
      </c>
      <c r="S7" s="609"/>
      <c r="T7" s="609"/>
      <c r="U7" s="609"/>
      <c r="V7" s="609"/>
      <c r="W7" s="609"/>
      <c r="X7" s="609"/>
      <c r="Y7" s="610"/>
      <c r="Z7" s="646">
        <v>0</v>
      </c>
      <c r="AA7" s="646"/>
      <c r="AB7" s="646"/>
      <c r="AC7" s="646"/>
      <c r="AD7" s="647">
        <v>3471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3927702</v>
      </c>
      <c r="BH7" s="609"/>
      <c r="BI7" s="609"/>
      <c r="BJ7" s="609"/>
      <c r="BK7" s="609"/>
      <c r="BL7" s="609"/>
      <c r="BM7" s="609"/>
      <c r="BN7" s="610"/>
      <c r="BO7" s="646">
        <v>42.6</v>
      </c>
      <c r="BP7" s="646"/>
      <c r="BQ7" s="646"/>
      <c r="BR7" s="646"/>
      <c r="BS7" s="647">
        <v>241339</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3615101</v>
      </c>
      <c r="CS7" s="609"/>
      <c r="CT7" s="609"/>
      <c r="CU7" s="609"/>
      <c r="CV7" s="609"/>
      <c r="CW7" s="609"/>
      <c r="CX7" s="609"/>
      <c r="CY7" s="610"/>
      <c r="CZ7" s="646">
        <v>14.4</v>
      </c>
      <c r="DA7" s="646"/>
      <c r="DB7" s="646"/>
      <c r="DC7" s="646"/>
      <c r="DD7" s="614">
        <v>150794</v>
      </c>
      <c r="DE7" s="609"/>
      <c r="DF7" s="609"/>
      <c r="DG7" s="609"/>
      <c r="DH7" s="609"/>
      <c r="DI7" s="609"/>
      <c r="DJ7" s="609"/>
      <c r="DK7" s="609"/>
      <c r="DL7" s="609"/>
      <c r="DM7" s="609"/>
      <c r="DN7" s="609"/>
      <c r="DO7" s="609"/>
      <c r="DP7" s="610"/>
      <c r="DQ7" s="614">
        <v>2730916</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73936</v>
      </c>
      <c r="S8" s="609"/>
      <c r="T8" s="609"/>
      <c r="U8" s="609"/>
      <c r="V8" s="609"/>
      <c r="W8" s="609"/>
      <c r="X8" s="609"/>
      <c r="Y8" s="610"/>
      <c r="Z8" s="646">
        <v>0.3</v>
      </c>
      <c r="AA8" s="646"/>
      <c r="AB8" s="646"/>
      <c r="AC8" s="646"/>
      <c r="AD8" s="647">
        <v>73936</v>
      </c>
      <c r="AE8" s="647"/>
      <c r="AF8" s="647"/>
      <c r="AG8" s="647"/>
      <c r="AH8" s="647"/>
      <c r="AI8" s="647"/>
      <c r="AJ8" s="647"/>
      <c r="AK8" s="647"/>
      <c r="AL8" s="611">
        <v>0.5</v>
      </c>
      <c r="AM8" s="612"/>
      <c r="AN8" s="612"/>
      <c r="AO8" s="648"/>
      <c r="AP8" s="605" t="s">
        <v>228</v>
      </c>
      <c r="AQ8" s="606"/>
      <c r="AR8" s="606"/>
      <c r="AS8" s="606"/>
      <c r="AT8" s="606"/>
      <c r="AU8" s="606"/>
      <c r="AV8" s="606"/>
      <c r="AW8" s="606"/>
      <c r="AX8" s="606"/>
      <c r="AY8" s="606"/>
      <c r="AZ8" s="606"/>
      <c r="BA8" s="606"/>
      <c r="BB8" s="606"/>
      <c r="BC8" s="606"/>
      <c r="BD8" s="606"/>
      <c r="BE8" s="606"/>
      <c r="BF8" s="607"/>
      <c r="BG8" s="608">
        <v>95711</v>
      </c>
      <c r="BH8" s="609"/>
      <c r="BI8" s="609"/>
      <c r="BJ8" s="609"/>
      <c r="BK8" s="609"/>
      <c r="BL8" s="609"/>
      <c r="BM8" s="609"/>
      <c r="BN8" s="610"/>
      <c r="BO8" s="646">
        <v>1</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10111691</v>
      </c>
      <c r="CS8" s="609"/>
      <c r="CT8" s="609"/>
      <c r="CU8" s="609"/>
      <c r="CV8" s="609"/>
      <c r="CW8" s="609"/>
      <c r="CX8" s="609"/>
      <c r="CY8" s="610"/>
      <c r="CZ8" s="646">
        <v>40.299999999999997</v>
      </c>
      <c r="DA8" s="646"/>
      <c r="DB8" s="646"/>
      <c r="DC8" s="646"/>
      <c r="DD8" s="614">
        <v>239584</v>
      </c>
      <c r="DE8" s="609"/>
      <c r="DF8" s="609"/>
      <c r="DG8" s="609"/>
      <c r="DH8" s="609"/>
      <c r="DI8" s="609"/>
      <c r="DJ8" s="609"/>
      <c r="DK8" s="609"/>
      <c r="DL8" s="609"/>
      <c r="DM8" s="609"/>
      <c r="DN8" s="609"/>
      <c r="DO8" s="609"/>
      <c r="DP8" s="610"/>
      <c r="DQ8" s="614">
        <v>5231307</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94930</v>
      </c>
      <c r="S9" s="609"/>
      <c r="T9" s="609"/>
      <c r="U9" s="609"/>
      <c r="V9" s="609"/>
      <c r="W9" s="609"/>
      <c r="X9" s="609"/>
      <c r="Y9" s="610"/>
      <c r="Z9" s="646">
        <v>0.4</v>
      </c>
      <c r="AA9" s="646"/>
      <c r="AB9" s="646"/>
      <c r="AC9" s="646"/>
      <c r="AD9" s="647">
        <v>94930</v>
      </c>
      <c r="AE9" s="647"/>
      <c r="AF9" s="647"/>
      <c r="AG9" s="647"/>
      <c r="AH9" s="647"/>
      <c r="AI9" s="647"/>
      <c r="AJ9" s="647"/>
      <c r="AK9" s="647"/>
      <c r="AL9" s="611">
        <v>0.7</v>
      </c>
      <c r="AM9" s="612"/>
      <c r="AN9" s="612"/>
      <c r="AO9" s="648"/>
      <c r="AP9" s="605" t="s">
        <v>231</v>
      </c>
      <c r="AQ9" s="606"/>
      <c r="AR9" s="606"/>
      <c r="AS9" s="606"/>
      <c r="AT9" s="606"/>
      <c r="AU9" s="606"/>
      <c r="AV9" s="606"/>
      <c r="AW9" s="606"/>
      <c r="AX9" s="606"/>
      <c r="AY9" s="606"/>
      <c r="AZ9" s="606"/>
      <c r="BA9" s="606"/>
      <c r="BB9" s="606"/>
      <c r="BC9" s="606"/>
      <c r="BD9" s="606"/>
      <c r="BE9" s="606"/>
      <c r="BF9" s="607"/>
      <c r="BG9" s="608">
        <v>2807449</v>
      </c>
      <c r="BH9" s="609"/>
      <c r="BI9" s="609"/>
      <c r="BJ9" s="609"/>
      <c r="BK9" s="609"/>
      <c r="BL9" s="609"/>
      <c r="BM9" s="609"/>
      <c r="BN9" s="610"/>
      <c r="BO9" s="646">
        <v>30.4</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1673117</v>
      </c>
      <c r="CS9" s="609"/>
      <c r="CT9" s="609"/>
      <c r="CU9" s="609"/>
      <c r="CV9" s="609"/>
      <c r="CW9" s="609"/>
      <c r="CX9" s="609"/>
      <c r="CY9" s="610"/>
      <c r="CZ9" s="646">
        <v>6.7</v>
      </c>
      <c r="DA9" s="646"/>
      <c r="DB9" s="646"/>
      <c r="DC9" s="646"/>
      <c r="DD9" s="614">
        <v>10360</v>
      </c>
      <c r="DE9" s="609"/>
      <c r="DF9" s="609"/>
      <c r="DG9" s="609"/>
      <c r="DH9" s="609"/>
      <c r="DI9" s="609"/>
      <c r="DJ9" s="609"/>
      <c r="DK9" s="609"/>
      <c r="DL9" s="609"/>
      <c r="DM9" s="609"/>
      <c r="DN9" s="609"/>
      <c r="DO9" s="609"/>
      <c r="DP9" s="610"/>
      <c r="DQ9" s="614">
        <v>1436263</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179263</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83679</v>
      </c>
      <c r="CS10" s="609"/>
      <c r="CT10" s="609"/>
      <c r="CU10" s="609"/>
      <c r="CV10" s="609"/>
      <c r="CW10" s="609"/>
      <c r="CX10" s="609"/>
      <c r="CY10" s="610"/>
      <c r="CZ10" s="646">
        <v>0.3</v>
      </c>
      <c r="DA10" s="646"/>
      <c r="DB10" s="646"/>
      <c r="DC10" s="646"/>
      <c r="DD10" s="614">
        <v>3079</v>
      </c>
      <c r="DE10" s="609"/>
      <c r="DF10" s="609"/>
      <c r="DG10" s="609"/>
      <c r="DH10" s="609"/>
      <c r="DI10" s="609"/>
      <c r="DJ10" s="609"/>
      <c r="DK10" s="609"/>
      <c r="DL10" s="609"/>
      <c r="DM10" s="609"/>
      <c r="DN10" s="609"/>
      <c r="DO10" s="609"/>
      <c r="DP10" s="610"/>
      <c r="DQ10" s="614">
        <v>81970</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1501134</v>
      </c>
      <c r="S11" s="609"/>
      <c r="T11" s="609"/>
      <c r="U11" s="609"/>
      <c r="V11" s="609"/>
      <c r="W11" s="609"/>
      <c r="X11" s="609"/>
      <c r="Y11" s="610"/>
      <c r="Z11" s="611">
        <v>5.6</v>
      </c>
      <c r="AA11" s="612"/>
      <c r="AB11" s="612"/>
      <c r="AC11" s="613"/>
      <c r="AD11" s="614">
        <v>1501134</v>
      </c>
      <c r="AE11" s="609"/>
      <c r="AF11" s="609"/>
      <c r="AG11" s="609"/>
      <c r="AH11" s="609"/>
      <c r="AI11" s="609"/>
      <c r="AJ11" s="609"/>
      <c r="AK11" s="610"/>
      <c r="AL11" s="611">
        <v>11</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845279</v>
      </c>
      <c r="BH11" s="609"/>
      <c r="BI11" s="609"/>
      <c r="BJ11" s="609"/>
      <c r="BK11" s="609"/>
      <c r="BL11" s="609"/>
      <c r="BM11" s="609"/>
      <c r="BN11" s="610"/>
      <c r="BO11" s="646">
        <v>9.1999999999999993</v>
      </c>
      <c r="BP11" s="646"/>
      <c r="BQ11" s="646"/>
      <c r="BR11" s="646"/>
      <c r="BS11" s="647">
        <v>241339</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341403</v>
      </c>
      <c r="CS11" s="609"/>
      <c r="CT11" s="609"/>
      <c r="CU11" s="609"/>
      <c r="CV11" s="609"/>
      <c r="CW11" s="609"/>
      <c r="CX11" s="609"/>
      <c r="CY11" s="610"/>
      <c r="CZ11" s="646">
        <v>1.4</v>
      </c>
      <c r="DA11" s="646"/>
      <c r="DB11" s="646"/>
      <c r="DC11" s="646"/>
      <c r="DD11" s="614">
        <v>31870</v>
      </c>
      <c r="DE11" s="609"/>
      <c r="DF11" s="609"/>
      <c r="DG11" s="609"/>
      <c r="DH11" s="609"/>
      <c r="DI11" s="609"/>
      <c r="DJ11" s="609"/>
      <c r="DK11" s="609"/>
      <c r="DL11" s="609"/>
      <c r="DM11" s="609"/>
      <c r="DN11" s="609"/>
      <c r="DO11" s="609"/>
      <c r="DP11" s="610"/>
      <c r="DQ11" s="614">
        <v>240045</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34208</v>
      </c>
      <c r="S12" s="609"/>
      <c r="T12" s="609"/>
      <c r="U12" s="609"/>
      <c r="V12" s="609"/>
      <c r="W12" s="609"/>
      <c r="X12" s="609"/>
      <c r="Y12" s="610"/>
      <c r="Z12" s="646">
        <v>0.1</v>
      </c>
      <c r="AA12" s="646"/>
      <c r="AB12" s="646"/>
      <c r="AC12" s="646"/>
      <c r="AD12" s="647">
        <v>34208</v>
      </c>
      <c r="AE12" s="647"/>
      <c r="AF12" s="647"/>
      <c r="AG12" s="647"/>
      <c r="AH12" s="647"/>
      <c r="AI12" s="647"/>
      <c r="AJ12" s="647"/>
      <c r="AK12" s="647"/>
      <c r="AL12" s="611">
        <v>0.3</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4025319</v>
      </c>
      <c r="BH12" s="609"/>
      <c r="BI12" s="609"/>
      <c r="BJ12" s="609"/>
      <c r="BK12" s="609"/>
      <c r="BL12" s="609"/>
      <c r="BM12" s="609"/>
      <c r="BN12" s="610"/>
      <c r="BO12" s="646">
        <v>43.6</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716006</v>
      </c>
      <c r="CS12" s="609"/>
      <c r="CT12" s="609"/>
      <c r="CU12" s="609"/>
      <c r="CV12" s="609"/>
      <c r="CW12" s="609"/>
      <c r="CX12" s="609"/>
      <c r="CY12" s="610"/>
      <c r="CZ12" s="646">
        <v>2.9</v>
      </c>
      <c r="DA12" s="646"/>
      <c r="DB12" s="646"/>
      <c r="DC12" s="646"/>
      <c r="DD12" s="614">
        <v>3713</v>
      </c>
      <c r="DE12" s="609"/>
      <c r="DF12" s="609"/>
      <c r="DG12" s="609"/>
      <c r="DH12" s="609"/>
      <c r="DI12" s="609"/>
      <c r="DJ12" s="609"/>
      <c r="DK12" s="609"/>
      <c r="DL12" s="609"/>
      <c r="DM12" s="609"/>
      <c r="DN12" s="609"/>
      <c r="DO12" s="609"/>
      <c r="DP12" s="610"/>
      <c r="DQ12" s="614">
        <v>516316</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v>2212</v>
      </c>
      <c r="S13" s="609"/>
      <c r="T13" s="609"/>
      <c r="U13" s="609"/>
      <c r="V13" s="609"/>
      <c r="W13" s="609"/>
      <c r="X13" s="609"/>
      <c r="Y13" s="610"/>
      <c r="Z13" s="646">
        <v>0</v>
      </c>
      <c r="AA13" s="646"/>
      <c r="AB13" s="646"/>
      <c r="AC13" s="646"/>
      <c r="AD13" s="647">
        <v>2212</v>
      </c>
      <c r="AE13" s="647"/>
      <c r="AF13" s="647"/>
      <c r="AG13" s="647"/>
      <c r="AH13" s="647"/>
      <c r="AI13" s="647"/>
      <c r="AJ13" s="647"/>
      <c r="AK13" s="647"/>
      <c r="AL13" s="611">
        <v>0</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4019298</v>
      </c>
      <c r="BH13" s="609"/>
      <c r="BI13" s="609"/>
      <c r="BJ13" s="609"/>
      <c r="BK13" s="609"/>
      <c r="BL13" s="609"/>
      <c r="BM13" s="609"/>
      <c r="BN13" s="610"/>
      <c r="BO13" s="646">
        <v>43.5</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2531552</v>
      </c>
      <c r="CS13" s="609"/>
      <c r="CT13" s="609"/>
      <c r="CU13" s="609"/>
      <c r="CV13" s="609"/>
      <c r="CW13" s="609"/>
      <c r="CX13" s="609"/>
      <c r="CY13" s="610"/>
      <c r="CZ13" s="646">
        <v>10.1</v>
      </c>
      <c r="DA13" s="646"/>
      <c r="DB13" s="646"/>
      <c r="DC13" s="646"/>
      <c r="DD13" s="614">
        <v>958787</v>
      </c>
      <c r="DE13" s="609"/>
      <c r="DF13" s="609"/>
      <c r="DG13" s="609"/>
      <c r="DH13" s="609"/>
      <c r="DI13" s="609"/>
      <c r="DJ13" s="609"/>
      <c r="DK13" s="609"/>
      <c r="DL13" s="609"/>
      <c r="DM13" s="609"/>
      <c r="DN13" s="609"/>
      <c r="DO13" s="609"/>
      <c r="DP13" s="610"/>
      <c r="DQ13" s="614">
        <v>1721032</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221635</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687407</v>
      </c>
      <c r="CS14" s="609"/>
      <c r="CT14" s="609"/>
      <c r="CU14" s="609"/>
      <c r="CV14" s="609"/>
      <c r="CW14" s="609"/>
      <c r="CX14" s="609"/>
      <c r="CY14" s="610"/>
      <c r="CZ14" s="646">
        <v>2.7</v>
      </c>
      <c r="DA14" s="646"/>
      <c r="DB14" s="646"/>
      <c r="DC14" s="646"/>
      <c r="DD14" s="614">
        <v>10333</v>
      </c>
      <c r="DE14" s="609"/>
      <c r="DF14" s="609"/>
      <c r="DG14" s="609"/>
      <c r="DH14" s="609"/>
      <c r="DI14" s="609"/>
      <c r="DJ14" s="609"/>
      <c r="DK14" s="609"/>
      <c r="DL14" s="609"/>
      <c r="DM14" s="609"/>
      <c r="DN14" s="609"/>
      <c r="DO14" s="609"/>
      <c r="DP14" s="610"/>
      <c r="DQ14" s="614">
        <v>658289</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37569</v>
      </c>
      <c r="S15" s="609"/>
      <c r="T15" s="609"/>
      <c r="U15" s="609"/>
      <c r="V15" s="609"/>
      <c r="W15" s="609"/>
      <c r="X15" s="609"/>
      <c r="Y15" s="610"/>
      <c r="Z15" s="646">
        <v>0.1</v>
      </c>
      <c r="AA15" s="646"/>
      <c r="AB15" s="646"/>
      <c r="AC15" s="646"/>
      <c r="AD15" s="647">
        <v>37569</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434798</v>
      </c>
      <c r="BH15" s="609"/>
      <c r="BI15" s="609"/>
      <c r="BJ15" s="609"/>
      <c r="BK15" s="609"/>
      <c r="BL15" s="609"/>
      <c r="BM15" s="609"/>
      <c r="BN15" s="610"/>
      <c r="BO15" s="646">
        <v>4.7</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3738080</v>
      </c>
      <c r="CS15" s="609"/>
      <c r="CT15" s="609"/>
      <c r="CU15" s="609"/>
      <c r="CV15" s="609"/>
      <c r="CW15" s="609"/>
      <c r="CX15" s="609"/>
      <c r="CY15" s="610"/>
      <c r="CZ15" s="646">
        <v>14.9</v>
      </c>
      <c r="DA15" s="646"/>
      <c r="DB15" s="646"/>
      <c r="DC15" s="646"/>
      <c r="DD15" s="614">
        <v>1027819</v>
      </c>
      <c r="DE15" s="609"/>
      <c r="DF15" s="609"/>
      <c r="DG15" s="609"/>
      <c r="DH15" s="609"/>
      <c r="DI15" s="609"/>
      <c r="DJ15" s="609"/>
      <c r="DK15" s="609"/>
      <c r="DL15" s="609"/>
      <c r="DM15" s="609"/>
      <c r="DN15" s="609"/>
      <c r="DO15" s="609"/>
      <c r="DP15" s="610"/>
      <c r="DQ15" s="614">
        <v>1997250</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141001</v>
      </c>
      <c r="S16" s="609"/>
      <c r="T16" s="609"/>
      <c r="U16" s="609"/>
      <c r="V16" s="609"/>
      <c r="W16" s="609"/>
      <c r="X16" s="609"/>
      <c r="Y16" s="610"/>
      <c r="Z16" s="646">
        <v>0.5</v>
      </c>
      <c r="AA16" s="646"/>
      <c r="AB16" s="646"/>
      <c r="AC16" s="646"/>
      <c r="AD16" s="647">
        <v>141001</v>
      </c>
      <c r="AE16" s="647"/>
      <c r="AF16" s="647"/>
      <c r="AG16" s="647"/>
      <c r="AH16" s="647"/>
      <c r="AI16" s="647"/>
      <c r="AJ16" s="647"/>
      <c r="AK16" s="647"/>
      <c r="AL16" s="611">
        <v>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61</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61</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380207</v>
      </c>
      <c r="S17" s="609"/>
      <c r="T17" s="609"/>
      <c r="U17" s="609"/>
      <c r="V17" s="609"/>
      <c r="W17" s="609"/>
      <c r="X17" s="609"/>
      <c r="Y17" s="610"/>
      <c r="Z17" s="646">
        <v>1.4</v>
      </c>
      <c r="AA17" s="646"/>
      <c r="AB17" s="646"/>
      <c r="AC17" s="646"/>
      <c r="AD17" s="647">
        <v>380207</v>
      </c>
      <c r="AE17" s="647"/>
      <c r="AF17" s="647"/>
      <c r="AG17" s="647"/>
      <c r="AH17" s="647"/>
      <c r="AI17" s="647"/>
      <c r="AJ17" s="647"/>
      <c r="AK17" s="647"/>
      <c r="AL17" s="611">
        <v>2.8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1450543</v>
      </c>
      <c r="CS17" s="609"/>
      <c r="CT17" s="609"/>
      <c r="CU17" s="609"/>
      <c r="CV17" s="609"/>
      <c r="CW17" s="609"/>
      <c r="CX17" s="609"/>
      <c r="CY17" s="610"/>
      <c r="CZ17" s="646">
        <v>5.8</v>
      </c>
      <c r="DA17" s="646"/>
      <c r="DB17" s="646"/>
      <c r="DC17" s="646"/>
      <c r="DD17" s="614" t="s">
        <v>122</v>
      </c>
      <c r="DE17" s="609"/>
      <c r="DF17" s="609"/>
      <c r="DG17" s="609"/>
      <c r="DH17" s="609"/>
      <c r="DI17" s="609"/>
      <c r="DJ17" s="609"/>
      <c r="DK17" s="609"/>
      <c r="DL17" s="609"/>
      <c r="DM17" s="609"/>
      <c r="DN17" s="609"/>
      <c r="DO17" s="609"/>
      <c r="DP17" s="610"/>
      <c r="DQ17" s="614">
        <v>1443147</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93397</v>
      </c>
      <c r="S18" s="609"/>
      <c r="T18" s="609"/>
      <c r="U18" s="609"/>
      <c r="V18" s="609"/>
      <c r="W18" s="609"/>
      <c r="X18" s="609"/>
      <c r="Y18" s="610"/>
      <c r="Z18" s="646">
        <v>0.4</v>
      </c>
      <c r="AA18" s="646"/>
      <c r="AB18" s="646"/>
      <c r="AC18" s="646"/>
      <c r="AD18" s="647">
        <v>93397</v>
      </c>
      <c r="AE18" s="647"/>
      <c r="AF18" s="647"/>
      <c r="AG18" s="647"/>
      <c r="AH18" s="647"/>
      <c r="AI18" s="647"/>
      <c r="AJ18" s="647"/>
      <c r="AK18" s="647"/>
      <c r="AL18" s="611">
        <v>0.7</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276495</v>
      </c>
      <c r="S19" s="609"/>
      <c r="T19" s="609"/>
      <c r="U19" s="609"/>
      <c r="V19" s="609"/>
      <c r="W19" s="609"/>
      <c r="X19" s="609"/>
      <c r="Y19" s="610"/>
      <c r="Z19" s="646">
        <v>1</v>
      </c>
      <c r="AA19" s="646"/>
      <c r="AB19" s="646"/>
      <c r="AC19" s="646"/>
      <c r="AD19" s="647">
        <v>276495</v>
      </c>
      <c r="AE19" s="647"/>
      <c r="AF19" s="647"/>
      <c r="AG19" s="647"/>
      <c r="AH19" s="647"/>
      <c r="AI19" s="647"/>
      <c r="AJ19" s="647"/>
      <c r="AK19" s="647"/>
      <c r="AL19" s="611">
        <v>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620681</v>
      </c>
      <c r="BH19" s="609"/>
      <c r="BI19" s="609"/>
      <c r="BJ19" s="609"/>
      <c r="BK19" s="609"/>
      <c r="BL19" s="609"/>
      <c r="BM19" s="609"/>
      <c r="BN19" s="610"/>
      <c r="BO19" s="646">
        <v>6.7</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v>10315</v>
      </c>
      <c r="S20" s="609"/>
      <c r="T20" s="609"/>
      <c r="U20" s="609"/>
      <c r="V20" s="609"/>
      <c r="W20" s="609"/>
      <c r="X20" s="609"/>
      <c r="Y20" s="610"/>
      <c r="Z20" s="646">
        <v>0</v>
      </c>
      <c r="AA20" s="646"/>
      <c r="AB20" s="646"/>
      <c r="AC20" s="646"/>
      <c r="AD20" s="647">
        <v>10315</v>
      </c>
      <c r="AE20" s="647"/>
      <c r="AF20" s="647"/>
      <c r="AG20" s="647"/>
      <c r="AH20" s="647"/>
      <c r="AI20" s="647"/>
      <c r="AJ20" s="647"/>
      <c r="AK20" s="647"/>
      <c r="AL20" s="611">
        <v>0.1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620681</v>
      </c>
      <c r="BH20" s="609"/>
      <c r="BI20" s="609"/>
      <c r="BJ20" s="609"/>
      <c r="BK20" s="609"/>
      <c r="BL20" s="609"/>
      <c r="BM20" s="609"/>
      <c r="BN20" s="610"/>
      <c r="BO20" s="646">
        <v>6.7</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25111464</v>
      </c>
      <c r="CS20" s="609"/>
      <c r="CT20" s="609"/>
      <c r="CU20" s="609"/>
      <c r="CV20" s="609"/>
      <c r="CW20" s="609"/>
      <c r="CX20" s="609"/>
      <c r="CY20" s="610"/>
      <c r="CZ20" s="646">
        <v>100</v>
      </c>
      <c r="DA20" s="646"/>
      <c r="DB20" s="646"/>
      <c r="DC20" s="646"/>
      <c r="DD20" s="614">
        <v>2436339</v>
      </c>
      <c r="DE20" s="609"/>
      <c r="DF20" s="609"/>
      <c r="DG20" s="609"/>
      <c r="DH20" s="609"/>
      <c r="DI20" s="609"/>
      <c r="DJ20" s="609"/>
      <c r="DK20" s="609"/>
      <c r="DL20" s="609"/>
      <c r="DM20" s="609"/>
      <c r="DN20" s="609"/>
      <c r="DO20" s="609"/>
      <c r="DP20" s="610"/>
      <c r="DQ20" s="614">
        <v>16219420</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3036495</v>
      </c>
      <c r="S21" s="609"/>
      <c r="T21" s="609"/>
      <c r="U21" s="609"/>
      <c r="V21" s="609"/>
      <c r="W21" s="609"/>
      <c r="X21" s="609"/>
      <c r="Y21" s="610"/>
      <c r="Z21" s="646">
        <v>11.4</v>
      </c>
      <c r="AA21" s="646"/>
      <c r="AB21" s="646"/>
      <c r="AC21" s="646"/>
      <c r="AD21" s="647">
        <v>2514085</v>
      </c>
      <c r="AE21" s="647"/>
      <c r="AF21" s="647"/>
      <c r="AG21" s="647"/>
      <c r="AH21" s="647"/>
      <c r="AI21" s="647"/>
      <c r="AJ21" s="647"/>
      <c r="AK21" s="647"/>
      <c r="AL21" s="611">
        <v>18.399999999999999</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2514085</v>
      </c>
      <c r="S22" s="609"/>
      <c r="T22" s="609"/>
      <c r="U22" s="609"/>
      <c r="V22" s="609"/>
      <c r="W22" s="609"/>
      <c r="X22" s="609"/>
      <c r="Y22" s="610"/>
      <c r="Z22" s="646">
        <v>9.4</v>
      </c>
      <c r="AA22" s="646"/>
      <c r="AB22" s="646"/>
      <c r="AC22" s="646"/>
      <c r="AD22" s="647">
        <v>2514085</v>
      </c>
      <c r="AE22" s="647"/>
      <c r="AF22" s="647"/>
      <c r="AG22" s="647"/>
      <c r="AH22" s="647"/>
      <c r="AI22" s="647"/>
      <c r="AJ22" s="647"/>
      <c r="AK22" s="647"/>
      <c r="AL22" s="611">
        <v>18.399999999999999</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522410</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v>620681</v>
      </c>
      <c r="BH23" s="609"/>
      <c r="BI23" s="609"/>
      <c r="BJ23" s="609"/>
      <c r="BK23" s="609"/>
      <c r="BL23" s="609"/>
      <c r="BM23" s="609"/>
      <c r="BN23" s="610"/>
      <c r="BO23" s="646">
        <v>6.7</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11522316</v>
      </c>
      <c r="CS24" s="664"/>
      <c r="CT24" s="664"/>
      <c r="CU24" s="664"/>
      <c r="CV24" s="664"/>
      <c r="CW24" s="664"/>
      <c r="CX24" s="664"/>
      <c r="CY24" s="689"/>
      <c r="CZ24" s="690">
        <v>45.9</v>
      </c>
      <c r="DA24" s="672"/>
      <c r="DB24" s="672"/>
      <c r="DC24" s="692"/>
      <c r="DD24" s="688">
        <v>7076021</v>
      </c>
      <c r="DE24" s="664"/>
      <c r="DF24" s="664"/>
      <c r="DG24" s="664"/>
      <c r="DH24" s="664"/>
      <c r="DI24" s="664"/>
      <c r="DJ24" s="664"/>
      <c r="DK24" s="689"/>
      <c r="DL24" s="688">
        <v>6255920</v>
      </c>
      <c r="DM24" s="664"/>
      <c r="DN24" s="664"/>
      <c r="DO24" s="664"/>
      <c r="DP24" s="664"/>
      <c r="DQ24" s="664"/>
      <c r="DR24" s="664"/>
      <c r="DS24" s="664"/>
      <c r="DT24" s="664"/>
      <c r="DU24" s="664"/>
      <c r="DV24" s="689"/>
      <c r="DW24" s="690">
        <v>45.6</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14777547</v>
      </c>
      <c r="S25" s="609"/>
      <c r="T25" s="609"/>
      <c r="U25" s="609"/>
      <c r="V25" s="609"/>
      <c r="W25" s="609"/>
      <c r="X25" s="609"/>
      <c r="Y25" s="610"/>
      <c r="Z25" s="646">
        <v>55.5</v>
      </c>
      <c r="AA25" s="646"/>
      <c r="AB25" s="646"/>
      <c r="AC25" s="646"/>
      <c r="AD25" s="647">
        <v>13634456</v>
      </c>
      <c r="AE25" s="647"/>
      <c r="AF25" s="647"/>
      <c r="AG25" s="647"/>
      <c r="AH25" s="647"/>
      <c r="AI25" s="647"/>
      <c r="AJ25" s="647"/>
      <c r="AK25" s="647"/>
      <c r="AL25" s="611">
        <v>99.9</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3569670</v>
      </c>
      <c r="CS25" s="621"/>
      <c r="CT25" s="621"/>
      <c r="CU25" s="621"/>
      <c r="CV25" s="621"/>
      <c r="CW25" s="621"/>
      <c r="CX25" s="621"/>
      <c r="CY25" s="622"/>
      <c r="CZ25" s="611">
        <v>14.2</v>
      </c>
      <c r="DA25" s="623"/>
      <c r="DB25" s="623"/>
      <c r="DC25" s="624"/>
      <c r="DD25" s="614">
        <v>3264817</v>
      </c>
      <c r="DE25" s="621"/>
      <c r="DF25" s="621"/>
      <c r="DG25" s="621"/>
      <c r="DH25" s="621"/>
      <c r="DI25" s="621"/>
      <c r="DJ25" s="621"/>
      <c r="DK25" s="622"/>
      <c r="DL25" s="614">
        <v>3247477</v>
      </c>
      <c r="DM25" s="621"/>
      <c r="DN25" s="621"/>
      <c r="DO25" s="621"/>
      <c r="DP25" s="621"/>
      <c r="DQ25" s="621"/>
      <c r="DR25" s="621"/>
      <c r="DS25" s="621"/>
      <c r="DT25" s="621"/>
      <c r="DU25" s="621"/>
      <c r="DV25" s="622"/>
      <c r="DW25" s="611">
        <v>23.7</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3888</v>
      </c>
      <c r="S26" s="609"/>
      <c r="T26" s="609"/>
      <c r="U26" s="609"/>
      <c r="V26" s="609"/>
      <c r="W26" s="609"/>
      <c r="X26" s="609"/>
      <c r="Y26" s="610"/>
      <c r="Z26" s="646">
        <v>0</v>
      </c>
      <c r="AA26" s="646"/>
      <c r="AB26" s="646"/>
      <c r="AC26" s="646"/>
      <c r="AD26" s="647">
        <v>3888</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1955371</v>
      </c>
      <c r="CS26" s="609"/>
      <c r="CT26" s="609"/>
      <c r="CU26" s="609"/>
      <c r="CV26" s="609"/>
      <c r="CW26" s="609"/>
      <c r="CX26" s="609"/>
      <c r="CY26" s="610"/>
      <c r="CZ26" s="611">
        <v>7.8</v>
      </c>
      <c r="DA26" s="623"/>
      <c r="DB26" s="623"/>
      <c r="DC26" s="624"/>
      <c r="DD26" s="614">
        <v>1748986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165930</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9230135</v>
      </c>
      <c r="BH27" s="609"/>
      <c r="BI27" s="609"/>
      <c r="BJ27" s="609"/>
      <c r="BK27" s="609"/>
      <c r="BL27" s="609"/>
      <c r="BM27" s="609"/>
      <c r="BN27" s="610"/>
      <c r="BO27" s="646">
        <v>100</v>
      </c>
      <c r="BP27" s="646"/>
      <c r="BQ27" s="646"/>
      <c r="BR27" s="646"/>
      <c r="BS27" s="647">
        <v>241339</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6502103</v>
      </c>
      <c r="CS27" s="621"/>
      <c r="CT27" s="621"/>
      <c r="CU27" s="621"/>
      <c r="CV27" s="621"/>
      <c r="CW27" s="621"/>
      <c r="CX27" s="621"/>
      <c r="CY27" s="622"/>
      <c r="CZ27" s="611">
        <v>25.9</v>
      </c>
      <c r="DA27" s="623"/>
      <c r="DB27" s="623"/>
      <c r="DC27" s="624"/>
      <c r="DD27" s="614">
        <v>2368057</v>
      </c>
      <c r="DE27" s="621"/>
      <c r="DF27" s="621"/>
      <c r="DG27" s="621"/>
      <c r="DH27" s="621"/>
      <c r="DI27" s="621"/>
      <c r="DJ27" s="621"/>
      <c r="DK27" s="622"/>
      <c r="DL27" s="614">
        <v>1565296</v>
      </c>
      <c r="DM27" s="621"/>
      <c r="DN27" s="621"/>
      <c r="DO27" s="621"/>
      <c r="DP27" s="621"/>
      <c r="DQ27" s="621"/>
      <c r="DR27" s="621"/>
      <c r="DS27" s="621"/>
      <c r="DT27" s="621"/>
      <c r="DU27" s="621"/>
      <c r="DV27" s="622"/>
      <c r="DW27" s="611">
        <v>11.4</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159671</v>
      </c>
      <c r="S28" s="609"/>
      <c r="T28" s="609"/>
      <c r="U28" s="609"/>
      <c r="V28" s="609"/>
      <c r="W28" s="609"/>
      <c r="X28" s="609"/>
      <c r="Y28" s="610"/>
      <c r="Z28" s="646">
        <v>0.6</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1450543</v>
      </c>
      <c r="CS28" s="609"/>
      <c r="CT28" s="609"/>
      <c r="CU28" s="609"/>
      <c r="CV28" s="609"/>
      <c r="CW28" s="609"/>
      <c r="CX28" s="609"/>
      <c r="CY28" s="610"/>
      <c r="CZ28" s="611">
        <v>5.8</v>
      </c>
      <c r="DA28" s="623"/>
      <c r="DB28" s="623"/>
      <c r="DC28" s="624"/>
      <c r="DD28" s="614">
        <v>1443147</v>
      </c>
      <c r="DE28" s="609"/>
      <c r="DF28" s="609"/>
      <c r="DG28" s="609"/>
      <c r="DH28" s="609"/>
      <c r="DI28" s="609"/>
      <c r="DJ28" s="609"/>
      <c r="DK28" s="610"/>
      <c r="DL28" s="614">
        <v>1443147</v>
      </c>
      <c r="DM28" s="609"/>
      <c r="DN28" s="609"/>
      <c r="DO28" s="609"/>
      <c r="DP28" s="609"/>
      <c r="DQ28" s="609"/>
      <c r="DR28" s="609"/>
      <c r="DS28" s="609"/>
      <c r="DT28" s="609"/>
      <c r="DU28" s="609"/>
      <c r="DV28" s="610"/>
      <c r="DW28" s="611">
        <v>10.5</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107482</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1450543</v>
      </c>
      <c r="CS29" s="621"/>
      <c r="CT29" s="621"/>
      <c r="CU29" s="621"/>
      <c r="CV29" s="621"/>
      <c r="CW29" s="621"/>
      <c r="CX29" s="621"/>
      <c r="CY29" s="622"/>
      <c r="CZ29" s="611">
        <v>5.8</v>
      </c>
      <c r="DA29" s="623"/>
      <c r="DB29" s="623"/>
      <c r="DC29" s="624"/>
      <c r="DD29" s="614">
        <v>1443147</v>
      </c>
      <c r="DE29" s="621"/>
      <c r="DF29" s="621"/>
      <c r="DG29" s="621"/>
      <c r="DH29" s="621"/>
      <c r="DI29" s="621"/>
      <c r="DJ29" s="621"/>
      <c r="DK29" s="622"/>
      <c r="DL29" s="614">
        <v>1443147</v>
      </c>
      <c r="DM29" s="621"/>
      <c r="DN29" s="621"/>
      <c r="DO29" s="621"/>
      <c r="DP29" s="621"/>
      <c r="DQ29" s="621"/>
      <c r="DR29" s="621"/>
      <c r="DS29" s="621"/>
      <c r="DT29" s="621"/>
      <c r="DU29" s="621"/>
      <c r="DV29" s="622"/>
      <c r="DW29" s="611">
        <v>10.5</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4619807</v>
      </c>
      <c r="S30" s="609"/>
      <c r="T30" s="609"/>
      <c r="U30" s="609"/>
      <c r="V30" s="609"/>
      <c r="W30" s="609"/>
      <c r="X30" s="609"/>
      <c r="Y30" s="610"/>
      <c r="Z30" s="646">
        <v>17.399999999999999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1404411</v>
      </c>
      <c r="CS30" s="609"/>
      <c r="CT30" s="609"/>
      <c r="CU30" s="609"/>
      <c r="CV30" s="609"/>
      <c r="CW30" s="609"/>
      <c r="CX30" s="609"/>
      <c r="CY30" s="610"/>
      <c r="CZ30" s="611">
        <v>5.6</v>
      </c>
      <c r="DA30" s="623"/>
      <c r="DB30" s="623"/>
      <c r="DC30" s="624"/>
      <c r="DD30" s="614">
        <v>1397015</v>
      </c>
      <c r="DE30" s="609"/>
      <c r="DF30" s="609"/>
      <c r="DG30" s="609"/>
      <c r="DH30" s="609"/>
      <c r="DI30" s="609"/>
      <c r="DJ30" s="609"/>
      <c r="DK30" s="610"/>
      <c r="DL30" s="614">
        <v>1397015</v>
      </c>
      <c r="DM30" s="609"/>
      <c r="DN30" s="609"/>
      <c r="DO30" s="609"/>
      <c r="DP30" s="609"/>
      <c r="DQ30" s="609"/>
      <c r="DR30" s="609"/>
      <c r="DS30" s="609"/>
      <c r="DT30" s="609"/>
      <c r="DU30" s="609"/>
      <c r="DV30" s="610"/>
      <c r="DW30" s="611">
        <v>10.199999999999999</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v>
      </c>
      <c r="BH31" s="671"/>
      <c r="BI31" s="671"/>
      <c r="BJ31" s="671"/>
      <c r="BK31" s="671"/>
      <c r="BL31" s="671"/>
      <c r="BM31" s="672">
        <v>97.3</v>
      </c>
      <c r="BN31" s="671"/>
      <c r="BO31" s="671"/>
      <c r="BP31" s="671"/>
      <c r="BQ31" s="673"/>
      <c r="BR31" s="670">
        <v>99</v>
      </c>
      <c r="BS31" s="671"/>
      <c r="BT31" s="671"/>
      <c r="BU31" s="671"/>
      <c r="BV31" s="671"/>
      <c r="BW31" s="671"/>
      <c r="BX31" s="672">
        <v>97.2</v>
      </c>
      <c r="BY31" s="671"/>
      <c r="BZ31" s="671"/>
      <c r="CA31" s="671"/>
      <c r="CB31" s="673"/>
      <c r="CD31" s="629"/>
      <c r="CE31" s="630"/>
      <c r="CF31" s="605" t="s">
        <v>301</v>
      </c>
      <c r="CG31" s="606"/>
      <c r="CH31" s="606"/>
      <c r="CI31" s="606"/>
      <c r="CJ31" s="606"/>
      <c r="CK31" s="606"/>
      <c r="CL31" s="606"/>
      <c r="CM31" s="606"/>
      <c r="CN31" s="606"/>
      <c r="CO31" s="606"/>
      <c r="CP31" s="606"/>
      <c r="CQ31" s="607"/>
      <c r="CR31" s="608">
        <v>46132</v>
      </c>
      <c r="CS31" s="621"/>
      <c r="CT31" s="621"/>
      <c r="CU31" s="621"/>
      <c r="CV31" s="621"/>
      <c r="CW31" s="621"/>
      <c r="CX31" s="621"/>
      <c r="CY31" s="622"/>
      <c r="CZ31" s="611">
        <v>0.2</v>
      </c>
      <c r="DA31" s="623"/>
      <c r="DB31" s="623"/>
      <c r="DC31" s="624"/>
      <c r="DD31" s="614">
        <v>46132</v>
      </c>
      <c r="DE31" s="621"/>
      <c r="DF31" s="621"/>
      <c r="DG31" s="621"/>
      <c r="DH31" s="621"/>
      <c r="DI31" s="621"/>
      <c r="DJ31" s="621"/>
      <c r="DK31" s="622"/>
      <c r="DL31" s="614">
        <v>46132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2035257</v>
      </c>
      <c r="S32" s="609"/>
      <c r="T32" s="609"/>
      <c r="U32" s="609"/>
      <c r="V32" s="609"/>
      <c r="W32" s="609"/>
      <c r="X32" s="609"/>
      <c r="Y32" s="610"/>
      <c r="Z32" s="646">
        <v>7.6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98.8</v>
      </c>
      <c r="BH32" s="621"/>
      <c r="BI32" s="621"/>
      <c r="BJ32" s="621"/>
      <c r="BK32" s="621"/>
      <c r="BL32" s="621"/>
      <c r="BM32" s="612">
        <v>97.6</v>
      </c>
      <c r="BN32" s="621"/>
      <c r="BO32" s="621"/>
      <c r="BP32" s="621"/>
      <c r="BQ32" s="644"/>
      <c r="BR32" s="679">
        <v>98.8</v>
      </c>
      <c r="BS32" s="621"/>
      <c r="BT32" s="621"/>
      <c r="BU32" s="621"/>
      <c r="BV32" s="621"/>
      <c r="BW32" s="621"/>
      <c r="BX32" s="612">
        <v>97.6</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116884</v>
      </c>
      <c r="S33" s="609"/>
      <c r="T33" s="609"/>
      <c r="U33" s="609"/>
      <c r="V33" s="609"/>
      <c r="W33" s="609"/>
      <c r="X33" s="609"/>
      <c r="Y33" s="610"/>
      <c r="Z33" s="646">
        <v>0.4</v>
      </c>
      <c r="AA33" s="646"/>
      <c r="AB33" s="646"/>
      <c r="AC33" s="646"/>
      <c r="AD33" s="647">
        <v>13857</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99.1</v>
      </c>
      <c r="BH33" s="593"/>
      <c r="BI33" s="593"/>
      <c r="BJ33" s="593"/>
      <c r="BK33" s="593"/>
      <c r="BL33" s="593"/>
      <c r="BM33" s="639">
        <v>96.8</v>
      </c>
      <c r="BN33" s="593"/>
      <c r="BO33" s="593"/>
      <c r="BP33" s="593"/>
      <c r="BQ33" s="656"/>
      <c r="BR33" s="669">
        <v>99.2</v>
      </c>
      <c r="BS33" s="593"/>
      <c r="BT33" s="593"/>
      <c r="BU33" s="593"/>
      <c r="BV33" s="593"/>
      <c r="BW33" s="593"/>
      <c r="BX33" s="639">
        <v>96.7</v>
      </c>
      <c r="BY33" s="593"/>
      <c r="BZ33" s="593"/>
      <c r="CA33" s="593"/>
      <c r="CB33" s="656"/>
      <c r="CD33" s="605" t="s">
        <v>308</v>
      </c>
      <c r="CE33" s="606"/>
      <c r="CF33" s="606"/>
      <c r="CG33" s="606"/>
      <c r="CH33" s="606"/>
      <c r="CI33" s="606"/>
      <c r="CJ33" s="606"/>
      <c r="CK33" s="606"/>
      <c r="CL33" s="606"/>
      <c r="CM33" s="606"/>
      <c r="CN33" s="606"/>
      <c r="CO33" s="606"/>
      <c r="CP33" s="606"/>
      <c r="CQ33" s="607"/>
      <c r="CR33" s="608">
        <v>11152748</v>
      </c>
      <c r="CS33" s="621"/>
      <c r="CT33" s="621"/>
      <c r="CU33" s="621"/>
      <c r="CV33" s="621"/>
      <c r="CW33" s="621"/>
      <c r="CX33" s="621"/>
      <c r="CY33" s="622"/>
      <c r="CZ33" s="611">
        <v>44.4</v>
      </c>
      <c r="DA33" s="623"/>
      <c r="DB33" s="623"/>
      <c r="DC33" s="624"/>
      <c r="DD33" s="614">
        <v>8540318</v>
      </c>
      <c r="DE33" s="621"/>
      <c r="DF33" s="621"/>
      <c r="DG33" s="621"/>
      <c r="DH33" s="621"/>
      <c r="DI33" s="621"/>
      <c r="DJ33" s="621"/>
      <c r="DK33" s="622"/>
      <c r="DL33" s="614">
        <v>5994690</v>
      </c>
      <c r="DM33" s="621"/>
      <c r="DN33" s="621"/>
      <c r="DO33" s="621"/>
      <c r="DP33" s="621"/>
      <c r="DQ33" s="621"/>
      <c r="DR33" s="621"/>
      <c r="DS33" s="621"/>
      <c r="DT33" s="621"/>
      <c r="DU33" s="621"/>
      <c r="DV33" s="622"/>
      <c r="DW33" s="611">
        <v>43.7</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269062</v>
      </c>
      <c r="S34" s="609"/>
      <c r="T34" s="609"/>
      <c r="U34" s="609"/>
      <c r="V34" s="609"/>
      <c r="W34" s="609"/>
      <c r="X34" s="609"/>
      <c r="Y34" s="610"/>
      <c r="Z34" s="646">
        <v>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4837771</v>
      </c>
      <c r="CS34" s="609"/>
      <c r="CT34" s="609"/>
      <c r="CU34" s="609"/>
      <c r="CV34" s="609"/>
      <c r="CW34" s="609"/>
      <c r="CX34" s="609"/>
      <c r="CY34" s="610"/>
      <c r="CZ34" s="611">
        <v>19.3</v>
      </c>
      <c r="DA34" s="623"/>
      <c r="DB34" s="623"/>
      <c r="DC34" s="624"/>
      <c r="DD34" s="614">
        <v>3069806</v>
      </c>
      <c r="DE34" s="609"/>
      <c r="DF34" s="609"/>
      <c r="DG34" s="609"/>
      <c r="DH34" s="609"/>
      <c r="DI34" s="609"/>
      <c r="DJ34" s="609"/>
      <c r="DK34" s="610"/>
      <c r="DL34" s="614">
        <v>2283594</v>
      </c>
      <c r="DM34" s="609"/>
      <c r="DN34" s="609"/>
      <c r="DO34" s="609"/>
      <c r="DP34" s="609"/>
      <c r="DQ34" s="609"/>
      <c r="DR34" s="609"/>
      <c r="DS34" s="609"/>
      <c r="DT34" s="609"/>
      <c r="DU34" s="609"/>
      <c r="DV34" s="610"/>
      <c r="DW34" s="611">
        <v>16.7</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589108</v>
      </c>
      <c r="S35" s="609"/>
      <c r="T35" s="609"/>
      <c r="U35" s="609"/>
      <c r="V35" s="609"/>
      <c r="W35" s="609"/>
      <c r="X35" s="609"/>
      <c r="Y35" s="610"/>
      <c r="Z35" s="646">
        <v>2.2000000000000002</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84519</v>
      </c>
      <c r="CS35" s="621"/>
      <c r="CT35" s="621"/>
      <c r="CU35" s="621"/>
      <c r="CV35" s="621"/>
      <c r="CW35" s="621"/>
      <c r="CX35" s="621"/>
      <c r="CY35" s="622"/>
      <c r="CZ35" s="611">
        <v>0.3</v>
      </c>
      <c r="DA35" s="623"/>
      <c r="DB35" s="623"/>
      <c r="DC35" s="624"/>
      <c r="DD35" s="614">
        <v>69624</v>
      </c>
      <c r="DE35" s="621"/>
      <c r="DF35" s="621"/>
      <c r="DG35" s="621"/>
      <c r="DH35" s="621"/>
      <c r="DI35" s="621"/>
      <c r="DJ35" s="621"/>
      <c r="DK35" s="622"/>
      <c r="DL35" s="614">
        <v>46105</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1670689</v>
      </c>
      <c r="S36" s="609"/>
      <c r="T36" s="609"/>
      <c r="U36" s="609"/>
      <c r="V36" s="609"/>
      <c r="W36" s="609"/>
      <c r="X36" s="609"/>
      <c r="Y36" s="610"/>
      <c r="Z36" s="646">
        <v>6.3</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2929248</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90402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3679822</v>
      </c>
      <c r="CS36" s="609"/>
      <c r="CT36" s="609"/>
      <c r="CU36" s="609"/>
      <c r="CV36" s="609"/>
      <c r="CW36" s="609"/>
      <c r="CX36" s="609"/>
      <c r="CY36" s="610"/>
      <c r="CZ36" s="611">
        <v>14.7</v>
      </c>
      <c r="DA36" s="623"/>
      <c r="DB36" s="623"/>
      <c r="DC36" s="624"/>
      <c r="DD36" s="614">
        <v>3453470</v>
      </c>
      <c r="DE36" s="609"/>
      <c r="DF36" s="609"/>
      <c r="DG36" s="609"/>
      <c r="DH36" s="609"/>
      <c r="DI36" s="609"/>
      <c r="DJ36" s="609"/>
      <c r="DK36" s="610"/>
      <c r="DL36" s="614">
        <v>2254970</v>
      </c>
      <c r="DM36" s="609"/>
      <c r="DN36" s="609"/>
      <c r="DO36" s="609"/>
      <c r="DP36" s="609"/>
      <c r="DQ36" s="609"/>
      <c r="DR36" s="609"/>
      <c r="DS36" s="609"/>
      <c r="DT36" s="609"/>
      <c r="DU36" s="609"/>
      <c r="DV36" s="610"/>
      <c r="DW36" s="611">
        <v>16.399999999999999</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900893</v>
      </c>
      <c r="S37" s="609"/>
      <c r="T37" s="609"/>
      <c r="U37" s="609"/>
      <c r="V37" s="609"/>
      <c r="W37" s="609"/>
      <c r="X37" s="609"/>
      <c r="Y37" s="610"/>
      <c r="Z37" s="646">
        <v>3.4</v>
      </c>
      <c r="AA37" s="646"/>
      <c r="AB37" s="646"/>
      <c r="AC37" s="646"/>
      <c r="AD37" s="647">
        <v>1884</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1080420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61713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1128409</v>
      </c>
      <c r="CS37" s="621"/>
      <c r="CT37" s="621"/>
      <c r="CU37" s="621"/>
      <c r="CV37" s="621"/>
      <c r="CW37" s="621"/>
      <c r="CX37" s="621"/>
      <c r="CY37" s="622"/>
      <c r="CZ37" s="611">
        <v>4.5</v>
      </c>
      <c r="DA37" s="623"/>
      <c r="DB37" s="623"/>
      <c r="DC37" s="624"/>
      <c r="DD37" s="614">
        <v>1128323</v>
      </c>
      <c r="DE37" s="621"/>
      <c r="DF37" s="621"/>
      <c r="DG37" s="621"/>
      <c r="DH37" s="621"/>
      <c r="DI37" s="621"/>
      <c r="DJ37" s="621"/>
      <c r="DK37" s="622"/>
      <c r="DL37" s="614">
        <v>932494</v>
      </c>
      <c r="DM37" s="621"/>
      <c r="DN37" s="621"/>
      <c r="DO37" s="621"/>
      <c r="DP37" s="621"/>
      <c r="DQ37" s="621"/>
      <c r="DR37" s="621"/>
      <c r="DS37" s="621"/>
      <c r="DT37" s="621"/>
      <c r="DU37" s="621"/>
      <c r="DV37" s="622"/>
      <c r="DW37" s="611">
        <v>6.8</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1203100</v>
      </c>
      <c r="S38" s="609"/>
      <c r="T38" s="609"/>
      <c r="U38" s="609"/>
      <c r="V38" s="609"/>
      <c r="W38" s="609"/>
      <c r="X38" s="609"/>
      <c r="Y38" s="610"/>
      <c r="Z38" s="646">
        <v>4.5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101920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5669</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1746908</v>
      </c>
      <c r="CS38" s="609"/>
      <c r="CT38" s="609"/>
      <c r="CU38" s="609"/>
      <c r="CV38" s="609"/>
      <c r="CW38" s="609"/>
      <c r="CX38" s="609"/>
      <c r="CY38" s="610"/>
      <c r="CZ38" s="611">
        <v>7</v>
      </c>
      <c r="DA38" s="623"/>
      <c r="DB38" s="623"/>
      <c r="DC38" s="624"/>
      <c r="DD38" s="614">
        <v>1420021</v>
      </c>
      <c r="DE38" s="609"/>
      <c r="DF38" s="609"/>
      <c r="DG38" s="609"/>
      <c r="DH38" s="609"/>
      <c r="DI38" s="609"/>
      <c r="DJ38" s="609"/>
      <c r="DK38" s="610"/>
      <c r="DL38" s="614">
        <v>1410021</v>
      </c>
      <c r="DM38" s="609"/>
      <c r="DN38" s="609"/>
      <c r="DO38" s="609"/>
      <c r="DP38" s="609"/>
      <c r="DQ38" s="609"/>
      <c r="DR38" s="609"/>
      <c r="DS38" s="609"/>
      <c r="DT38" s="609"/>
      <c r="DU38" s="609"/>
      <c r="DV38" s="610"/>
      <c r="DW38" s="611">
        <v>10.3</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8651</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653728</v>
      </c>
      <c r="CS39" s="621"/>
      <c r="CT39" s="621"/>
      <c r="CU39" s="621"/>
      <c r="CV39" s="621"/>
      <c r="CW39" s="621"/>
      <c r="CX39" s="621"/>
      <c r="CY39" s="622"/>
      <c r="CZ39" s="611">
        <v>2.6</v>
      </c>
      <c r="DA39" s="623"/>
      <c r="DB39" s="623"/>
      <c r="DC39" s="624"/>
      <c r="DD39" s="614">
        <v>505520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58300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116</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150000</v>
      </c>
      <c r="CS40" s="609"/>
      <c r="CT40" s="609"/>
      <c r="CU40" s="609"/>
      <c r="CV40" s="609"/>
      <c r="CW40" s="609"/>
      <c r="CX40" s="609"/>
      <c r="CY40" s="610"/>
      <c r="CZ40" s="611">
        <v>0.6</v>
      </c>
      <c r="DA40" s="623"/>
      <c r="DB40" s="623"/>
      <c r="DC40" s="624"/>
      <c r="DD40" s="614">
        <v>21877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26619318</v>
      </c>
      <c r="S41" s="633"/>
      <c r="T41" s="633"/>
      <c r="U41" s="633"/>
      <c r="V41" s="633"/>
      <c r="W41" s="633"/>
      <c r="X41" s="633"/>
      <c r="Y41" s="636"/>
      <c r="Z41" s="637">
        <v>100</v>
      </c>
      <c r="AA41" s="637"/>
      <c r="AB41" s="637"/>
      <c r="AC41" s="637"/>
      <c r="AD41" s="638">
        <v>13654085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378591</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1368317</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356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2436400</v>
      </c>
      <c r="CS42" s="621"/>
      <c r="CT42" s="621"/>
      <c r="CU42" s="621"/>
      <c r="CV42" s="621"/>
      <c r="CW42" s="621"/>
      <c r="CX42" s="621"/>
      <c r="CY42" s="622"/>
      <c r="CZ42" s="611">
        <v>9.6999999999999993</v>
      </c>
      <c r="DA42" s="623"/>
      <c r="DB42" s="623"/>
      <c r="DC42" s="624"/>
      <c r="DD42" s="614">
        <v>603081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67557</v>
      </c>
      <c r="CS43" s="621"/>
      <c r="CT43" s="621"/>
      <c r="CU43" s="621"/>
      <c r="CV43" s="621"/>
      <c r="CW43" s="621"/>
      <c r="CX43" s="621"/>
      <c r="CY43" s="622"/>
      <c r="CZ43" s="611">
        <v>0.3</v>
      </c>
      <c r="DA43" s="623"/>
      <c r="DB43" s="623"/>
      <c r="DC43" s="624"/>
      <c r="DD43" s="614">
        <v>67557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2436339</v>
      </c>
      <c r="CS44" s="609"/>
      <c r="CT44" s="609"/>
      <c r="CU44" s="609"/>
      <c r="CV44" s="609"/>
      <c r="CW44" s="609"/>
      <c r="CX44" s="609"/>
      <c r="CY44" s="610"/>
      <c r="CZ44" s="611">
        <v>9.6999999999999993</v>
      </c>
      <c r="DA44" s="612"/>
      <c r="DB44" s="612"/>
      <c r="DC44" s="613"/>
      <c r="DD44" s="614">
        <v>603020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1036047</v>
      </c>
      <c r="CS45" s="621"/>
      <c r="CT45" s="621"/>
      <c r="CU45" s="621"/>
      <c r="CV45" s="621"/>
      <c r="CW45" s="621"/>
      <c r="CX45" s="621"/>
      <c r="CY45" s="622"/>
      <c r="CZ45" s="611">
        <v>4.0999999999999996</v>
      </c>
      <c r="DA45" s="623"/>
      <c r="DB45" s="623"/>
      <c r="DC45" s="624"/>
      <c r="DD45" s="614">
        <v>170332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1392908</v>
      </c>
      <c r="CS46" s="609"/>
      <c r="CT46" s="609"/>
      <c r="CU46" s="609"/>
      <c r="CV46" s="609"/>
      <c r="CW46" s="609"/>
      <c r="CX46" s="609"/>
      <c r="CY46" s="610"/>
      <c r="CZ46" s="611">
        <v>5.5</v>
      </c>
      <c r="DA46" s="612"/>
      <c r="DB46" s="612"/>
      <c r="DC46" s="613"/>
      <c r="DD46" s="614">
        <v>429904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61</v>
      </c>
      <c r="CS47" s="621"/>
      <c r="CT47" s="621"/>
      <c r="CU47" s="621"/>
      <c r="CV47" s="621"/>
      <c r="CW47" s="621"/>
      <c r="CX47" s="621"/>
      <c r="CY47" s="622"/>
      <c r="CZ47" s="611">
        <v>0</v>
      </c>
      <c r="DA47" s="623"/>
      <c r="DB47" s="623"/>
      <c r="DC47" s="624"/>
      <c r="DD47" s="614">
        <v>61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25111464</v>
      </c>
      <c r="CS49" s="593"/>
      <c r="CT49" s="593"/>
      <c r="CU49" s="593"/>
      <c r="CV49" s="593"/>
      <c r="CW49" s="593"/>
      <c r="CX49" s="593"/>
      <c r="CY49" s="594"/>
      <c r="CZ49" s="595">
        <v>100</v>
      </c>
      <c r="DA49" s="596"/>
      <c r="DB49" s="596"/>
      <c r="DC49" s="597"/>
      <c r="DD49" s="598">
        <v>16219420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ueDsv4OAqjY9zy+TwlcOpA1hTevx0EtFSvWTZ62ZkNlGtrmvJnWY0uSeijT1HTFYwNow4afYXpn6R4qbeGQ6g==" saltValue="UlZYSgMS/imlbYDNs6NR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375</v>
      </c>
      <c r="C7" s="1035"/>
      <c r="D7" s="1035"/>
      <c r="E7" s="1035"/>
      <c r="F7" s="1035"/>
      <c r="G7" s="1035"/>
      <c r="H7" s="1035"/>
      <c r="I7" s="1035"/>
      <c r="J7" s="1035"/>
      <c r="K7" s="1035"/>
      <c r="L7" s="1035"/>
      <c r="M7" s="1035"/>
      <c r="N7" s="1035"/>
      <c r="O7" s="1035"/>
      <c r="P7" s="1036"/>
      <c r="Q7" s="1089">
        <v>26616</v>
      </c>
      <c r="R7" s="1090"/>
      <c r="S7" s="1090"/>
      <c r="T7" s="1090"/>
      <c r="U7" s="1090"/>
      <c r="V7" s="1090">
        <v>25108</v>
      </c>
      <c r="W7" s="1090"/>
      <c r="X7" s="1090"/>
      <c r="Y7" s="1090"/>
      <c r="Z7" s="1090"/>
      <c r="AA7" s="1090">
        <v>1508</v>
      </c>
      <c r="AB7" s="1090"/>
      <c r="AC7" s="1090"/>
      <c r="AD7" s="1090"/>
      <c r="AE7" s="1091"/>
      <c r="AF7" s="1092">
        <v>1419</v>
      </c>
      <c r="AG7" s="1093"/>
      <c r="AH7" s="1093"/>
      <c r="AI7" s="1093"/>
      <c r="AJ7" s="1094"/>
      <c r="AK7" s="1095">
        <v>587</v>
      </c>
      <c r="AL7" s="1096"/>
      <c r="AM7" s="1096"/>
      <c r="AN7" s="1096"/>
      <c r="AO7" s="1096"/>
      <c r="AP7" s="1096">
        <v>14455</v>
      </c>
      <c r="AQ7" s="1096"/>
      <c r="AR7" s="1096"/>
      <c r="AS7" s="1096"/>
      <c r="AT7" s="1096"/>
      <c r="AU7" s="1097" t="s">
        <v>561</v>
      </c>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558</v>
      </c>
      <c r="BT7" s="1087"/>
      <c r="BU7" s="1087"/>
      <c r="BV7" s="1087"/>
      <c r="BW7" s="1087"/>
      <c r="BX7" s="1087"/>
      <c r="BY7" s="1087"/>
      <c r="BZ7" s="1087"/>
      <c r="CA7" s="1087"/>
      <c r="CB7" s="1087"/>
      <c r="CC7" s="1087"/>
      <c r="CD7" s="1087"/>
      <c r="CE7" s="1087"/>
      <c r="CF7" s="1087"/>
      <c r="CG7" s="1099"/>
      <c r="CH7" s="1083">
        <v>-397</v>
      </c>
      <c r="CI7" s="1084"/>
      <c r="CJ7" s="1084"/>
      <c r="CK7" s="1084"/>
      <c r="CL7" s="1085"/>
      <c r="CM7" s="1083">
        <v>293</v>
      </c>
      <c r="CN7" s="1084"/>
      <c r="CO7" s="1084"/>
      <c r="CP7" s="1084"/>
      <c r="CQ7" s="1085"/>
      <c r="CR7" s="1083">
        <v>15</v>
      </c>
      <c r="CS7" s="1084"/>
      <c r="CT7" s="1084"/>
      <c r="CU7" s="1084"/>
      <c r="CV7" s="1085"/>
      <c r="CW7" s="1083">
        <v>83</v>
      </c>
      <c r="CX7" s="1084"/>
      <c r="CY7" s="1084"/>
      <c r="CZ7" s="1084"/>
      <c r="DA7" s="1085"/>
      <c r="DB7" s="1083" t="s">
        <v>547</v>
      </c>
      <c r="DC7" s="1084"/>
      <c r="DD7" s="1084"/>
      <c r="DE7" s="1084"/>
      <c r="DF7" s="1085"/>
      <c r="DG7" s="1083" t="s">
        <v>547</v>
      </c>
      <c r="DH7" s="1084"/>
      <c r="DI7" s="1084"/>
      <c r="DJ7" s="1084"/>
      <c r="DK7" s="1085"/>
      <c r="DL7" s="1083" t="s">
        <v>547</v>
      </c>
      <c r="DM7" s="1084"/>
      <c r="DN7" s="1084"/>
      <c r="DO7" s="1084"/>
      <c r="DP7" s="1085"/>
      <c r="DQ7" s="1083" t="s">
        <v>547</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26616</v>
      </c>
      <c r="R23" s="1048"/>
      <c r="S23" s="1048"/>
      <c r="T23" s="1048"/>
      <c r="U23" s="1048"/>
      <c r="V23" s="1048">
        <v>25108</v>
      </c>
      <c r="W23" s="1048"/>
      <c r="X23" s="1048"/>
      <c r="Y23" s="1048"/>
      <c r="Z23" s="1048"/>
      <c r="AA23" s="1048">
        <v>1508</v>
      </c>
      <c r="AB23" s="1048"/>
      <c r="AC23" s="1048"/>
      <c r="AD23" s="1048"/>
      <c r="AE23" s="1055"/>
      <c r="AF23" s="1056">
        <v>1419</v>
      </c>
      <c r="AG23" s="1048"/>
      <c r="AH23" s="1048"/>
      <c r="AI23" s="1048"/>
      <c r="AJ23" s="1057"/>
      <c r="AK23" s="1058"/>
      <c r="AL23" s="1059"/>
      <c r="AM23" s="1059"/>
      <c r="AN23" s="1059"/>
      <c r="AO23" s="1059"/>
      <c r="AP23" s="1048">
        <v>14455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4713</v>
      </c>
      <c r="R28" s="1038"/>
      <c r="S28" s="1038"/>
      <c r="T28" s="1038"/>
      <c r="U28" s="1038"/>
      <c r="V28" s="1038">
        <v>4623</v>
      </c>
      <c r="W28" s="1038"/>
      <c r="X28" s="1038"/>
      <c r="Y28" s="1038"/>
      <c r="Z28" s="1038"/>
      <c r="AA28" s="1038">
        <v>90</v>
      </c>
      <c r="AB28" s="1038"/>
      <c r="AC28" s="1038"/>
      <c r="AD28" s="1038"/>
      <c r="AE28" s="1039"/>
      <c r="AF28" s="1040">
        <v>90</v>
      </c>
      <c r="AG28" s="1038"/>
      <c r="AH28" s="1038"/>
      <c r="AI28" s="1038"/>
      <c r="AJ28" s="1041"/>
      <c r="AK28" s="1029">
        <v>409</v>
      </c>
      <c r="AL28" s="1030"/>
      <c r="AM28" s="1030"/>
      <c r="AN28" s="1030"/>
      <c r="AO28" s="1030"/>
      <c r="AP28" s="1030" t="s">
        <v>547</v>
      </c>
      <c r="AQ28" s="1030"/>
      <c r="AR28" s="1030"/>
      <c r="AS28" s="1030"/>
      <c r="AT28" s="1030"/>
      <c r="AU28" s="1030" t="s">
        <v>547</v>
      </c>
      <c r="AV28" s="1030"/>
      <c r="AW28" s="1030"/>
      <c r="AX28" s="1030"/>
      <c r="AY28" s="1030"/>
      <c r="AZ28" s="1031" t="s">
        <v>547</v>
      </c>
      <c r="BA28" s="1031"/>
      <c r="BB28" s="1031"/>
      <c r="BC28" s="1031"/>
      <c r="BD28" s="1031"/>
      <c r="BE28" s="1032" t="s">
        <v>548</v>
      </c>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4199</v>
      </c>
      <c r="R29" s="1026"/>
      <c r="S29" s="1026"/>
      <c r="T29" s="1026"/>
      <c r="U29" s="1026"/>
      <c r="V29" s="1026">
        <v>4164</v>
      </c>
      <c r="W29" s="1026"/>
      <c r="X29" s="1026"/>
      <c r="Y29" s="1026"/>
      <c r="Z29" s="1026"/>
      <c r="AA29" s="1026">
        <v>34</v>
      </c>
      <c r="AB29" s="1026"/>
      <c r="AC29" s="1026"/>
      <c r="AD29" s="1026"/>
      <c r="AE29" s="1027"/>
      <c r="AF29" s="1022">
        <v>34</v>
      </c>
      <c r="AG29" s="1023"/>
      <c r="AH29" s="1023"/>
      <c r="AI29" s="1023"/>
      <c r="AJ29" s="1024"/>
      <c r="AK29" s="967">
        <v>720</v>
      </c>
      <c r="AL29" s="958"/>
      <c r="AM29" s="958"/>
      <c r="AN29" s="958"/>
      <c r="AO29" s="958"/>
      <c r="AP29" s="958" t="s">
        <v>487</v>
      </c>
      <c r="AQ29" s="958"/>
      <c r="AR29" s="958"/>
      <c r="AS29" s="958"/>
      <c r="AT29" s="958"/>
      <c r="AU29" s="958" t="s">
        <v>487</v>
      </c>
      <c r="AV29" s="958"/>
      <c r="AW29" s="958"/>
      <c r="AX29" s="958"/>
      <c r="AY29" s="958"/>
      <c r="AZ29" s="1028" t="s">
        <v>487</v>
      </c>
      <c r="BA29" s="1028"/>
      <c r="BB29" s="1028"/>
      <c r="BC29" s="1028"/>
      <c r="BD29" s="1028"/>
      <c r="BE29" s="959" t="s">
        <v>549</v>
      </c>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873</v>
      </c>
      <c r="R30" s="1026"/>
      <c r="S30" s="1026"/>
      <c r="T30" s="1026"/>
      <c r="U30" s="1026"/>
      <c r="V30" s="1026">
        <v>829</v>
      </c>
      <c r="W30" s="1026"/>
      <c r="X30" s="1026"/>
      <c r="Y30" s="1026"/>
      <c r="Z30" s="1026"/>
      <c r="AA30" s="1026">
        <v>44</v>
      </c>
      <c r="AB30" s="1026"/>
      <c r="AC30" s="1026"/>
      <c r="AD30" s="1026"/>
      <c r="AE30" s="1027"/>
      <c r="AF30" s="1022">
        <v>44</v>
      </c>
      <c r="AG30" s="1023"/>
      <c r="AH30" s="1023"/>
      <c r="AI30" s="1023"/>
      <c r="AJ30" s="1024"/>
      <c r="AK30" s="967">
        <v>192</v>
      </c>
      <c r="AL30" s="958"/>
      <c r="AM30" s="958"/>
      <c r="AN30" s="958"/>
      <c r="AO30" s="958"/>
      <c r="AP30" s="958" t="s">
        <v>487</v>
      </c>
      <c r="AQ30" s="958"/>
      <c r="AR30" s="958"/>
      <c r="AS30" s="958"/>
      <c r="AT30" s="958"/>
      <c r="AU30" s="958" t="s">
        <v>487</v>
      </c>
      <c r="AV30" s="958"/>
      <c r="AW30" s="958"/>
      <c r="AX30" s="958"/>
      <c r="AY30" s="958"/>
      <c r="AZ30" s="1028" t="s">
        <v>487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43</v>
      </c>
      <c r="R31" s="1026"/>
      <c r="S31" s="1026"/>
      <c r="T31" s="1026"/>
      <c r="U31" s="1026"/>
      <c r="V31" s="1026">
        <v>42</v>
      </c>
      <c r="W31" s="1026"/>
      <c r="X31" s="1026"/>
      <c r="Y31" s="1026"/>
      <c r="Z31" s="1026"/>
      <c r="AA31" s="1026">
        <v>1</v>
      </c>
      <c r="AB31" s="1026"/>
      <c r="AC31" s="1026"/>
      <c r="AD31" s="1026"/>
      <c r="AE31" s="1027"/>
      <c r="AF31" s="1022">
        <v>1</v>
      </c>
      <c r="AG31" s="1023"/>
      <c r="AH31" s="1023"/>
      <c r="AI31" s="1023"/>
      <c r="AJ31" s="1024"/>
      <c r="AK31" s="967">
        <v>16</v>
      </c>
      <c r="AL31" s="958"/>
      <c r="AM31" s="958"/>
      <c r="AN31" s="958"/>
      <c r="AO31" s="958"/>
      <c r="AP31" s="958" t="s">
        <v>487</v>
      </c>
      <c r="AQ31" s="958"/>
      <c r="AR31" s="958"/>
      <c r="AS31" s="958"/>
      <c r="AT31" s="958"/>
      <c r="AU31" s="958" t="s">
        <v>487</v>
      </c>
      <c r="AV31" s="958"/>
      <c r="AW31" s="958"/>
      <c r="AX31" s="958"/>
      <c r="AY31" s="958"/>
      <c r="AZ31" s="1028" t="s">
        <v>487</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1515</v>
      </c>
      <c r="R32" s="1026"/>
      <c r="S32" s="1026"/>
      <c r="T32" s="1026"/>
      <c r="U32" s="1026"/>
      <c r="V32" s="1026">
        <v>1383</v>
      </c>
      <c r="W32" s="1026"/>
      <c r="X32" s="1026"/>
      <c r="Y32" s="1026"/>
      <c r="Z32" s="1026"/>
      <c r="AA32" s="1026">
        <v>132</v>
      </c>
      <c r="AB32" s="1026"/>
      <c r="AC32" s="1026"/>
      <c r="AD32" s="1026"/>
      <c r="AE32" s="1027"/>
      <c r="AF32" s="1022">
        <v>1925</v>
      </c>
      <c r="AG32" s="1023"/>
      <c r="AH32" s="1023"/>
      <c r="AI32" s="1023"/>
      <c r="AJ32" s="1024"/>
      <c r="AK32" s="967">
        <v>102</v>
      </c>
      <c r="AL32" s="958"/>
      <c r="AM32" s="958"/>
      <c r="AN32" s="958"/>
      <c r="AO32" s="958"/>
      <c r="AP32" s="958">
        <v>413</v>
      </c>
      <c r="AQ32" s="958"/>
      <c r="AR32" s="958"/>
      <c r="AS32" s="958"/>
      <c r="AT32" s="958"/>
      <c r="AU32" s="958">
        <v>10</v>
      </c>
      <c r="AV32" s="958"/>
      <c r="AW32" s="958"/>
      <c r="AX32" s="958"/>
      <c r="AY32" s="958"/>
      <c r="AZ32" s="1028" t="s">
        <v>547</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395</v>
      </c>
      <c r="C33" s="1018"/>
      <c r="D33" s="1018"/>
      <c r="E33" s="1018"/>
      <c r="F33" s="1018"/>
      <c r="G33" s="1018"/>
      <c r="H33" s="1018"/>
      <c r="I33" s="1018"/>
      <c r="J33" s="1018"/>
      <c r="K33" s="1018"/>
      <c r="L33" s="1018"/>
      <c r="M33" s="1018"/>
      <c r="N33" s="1018"/>
      <c r="O33" s="1018"/>
      <c r="P33" s="1019"/>
      <c r="Q33" s="1025">
        <v>2184</v>
      </c>
      <c r="R33" s="1026"/>
      <c r="S33" s="1026"/>
      <c r="T33" s="1026"/>
      <c r="U33" s="1026"/>
      <c r="V33" s="1026">
        <v>2151</v>
      </c>
      <c r="W33" s="1026"/>
      <c r="X33" s="1026"/>
      <c r="Y33" s="1026"/>
      <c r="Z33" s="1026"/>
      <c r="AA33" s="1026">
        <v>33</v>
      </c>
      <c r="AB33" s="1026"/>
      <c r="AC33" s="1026"/>
      <c r="AD33" s="1026"/>
      <c r="AE33" s="1027"/>
      <c r="AF33" s="1022">
        <v>453</v>
      </c>
      <c r="AG33" s="1023"/>
      <c r="AH33" s="1023"/>
      <c r="AI33" s="1023"/>
      <c r="AJ33" s="1024"/>
      <c r="AK33" s="967">
        <v>1080</v>
      </c>
      <c r="AL33" s="958"/>
      <c r="AM33" s="958"/>
      <c r="AN33" s="958"/>
      <c r="AO33" s="958"/>
      <c r="AP33" s="958">
        <v>14180</v>
      </c>
      <c r="AQ33" s="958"/>
      <c r="AR33" s="958"/>
      <c r="AS33" s="958"/>
      <c r="AT33" s="958"/>
      <c r="AU33" s="958">
        <v>10394</v>
      </c>
      <c r="AV33" s="958"/>
      <c r="AW33" s="958"/>
      <c r="AX33" s="958"/>
      <c r="AY33" s="958"/>
      <c r="AZ33" s="1028" t="s">
        <v>547</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2548</v>
      </c>
      <c r="AG63" s="946"/>
      <c r="AH63" s="946"/>
      <c r="AI63" s="946"/>
      <c r="AJ63" s="1009"/>
      <c r="AK63" s="1010"/>
      <c r="AL63" s="950"/>
      <c r="AM63" s="950"/>
      <c r="AN63" s="950"/>
      <c r="AO63" s="950"/>
      <c r="AP63" s="946">
        <f>SUM(AP28:AT37)</f>
        <v>14593</v>
      </c>
      <c r="AQ63" s="946"/>
      <c r="AR63" s="946"/>
      <c r="AS63" s="946"/>
      <c r="AT63" s="946"/>
      <c r="AU63" s="946">
        <f>SUM(AU28:AY37)</f>
        <v>10404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550</v>
      </c>
      <c r="C68" s="973"/>
      <c r="D68" s="973"/>
      <c r="E68" s="973"/>
      <c r="F68" s="973"/>
      <c r="G68" s="973"/>
      <c r="H68" s="973"/>
      <c r="I68" s="973"/>
      <c r="J68" s="973"/>
      <c r="K68" s="973"/>
      <c r="L68" s="973"/>
      <c r="M68" s="973"/>
      <c r="N68" s="973"/>
      <c r="O68" s="973"/>
      <c r="P68" s="974"/>
      <c r="Q68" s="975">
        <v>3800</v>
      </c>
      <c r="R68" s="969"/>
      <c r="S68" s="969"/>
      <c r="T68" s="969"/>
      <c r="U68" s="969"/>
      <c r="V68" s="969">
        <v>3719</v>
      </c>
      <c r="W68" s="969"/>
      <c r="X68" s="969"/>
      <c r="Y68" s="969"/>
      <c r="Z68" s="969"/>
      <c r="AA68" s="969">
        <v>81</v>
      </c>
      <c r="AB68" s="969"/>
      <c r="AC68" s="969"/>
      <c r="AD68" s="969"/>
      <c r="AE68" s="969"/>
      <c r="AF68" s="969">
        <v>81</v>
      </c>
      <c r="AG68" s="969"/>
      <c r="AH68" s="969"/>
      <c r="AI68" s="969"/>
      <c r="AJ68" s="969"/>
      <c r="AK68" s="969">
        <v>204</v>
      </c>
      <c r="AL68" s="969"/>
      <c r="AM68" s="969"/>
      <c r="AN68" s="969"/>
      <c r="AO68" s="969"/>
      <c r="AP68" s="969">
        <v>2703</v>
      </c>
      <c r="AQ68" s="969"/>
      <c r="AR68" s="969"/>
      <c r="AS68" s="969"/>
      <c r="AT68" s="969"/>
      <c r="AU68" s="969">
        <v>690</v>
      </c>
      <c r="AV68" s="969"/>
      <c r="AW68" s="969"/>
      <c r="AX68" s="969"/>
      <c r="AY68" s="969"/>
      <c r="AZ68" s="970" t="s">
        <v>559</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551</v>
      </c>
      <c r="C69" s="962"/>
      <c r="D69" s="962"/>
      <c r="E69" s="962"/>
      <c r="F69" s="962"/>
      <c r="G69" s="962"/>
      <c r="H69" s="962"/>
      <c r="I69" s="962"/>
      <c r="J69" s="962"/>
      <c r="K69" s="962"/>
      <c r="L69" s="962"/>
      <c r="M69" s="962"/>
      <c r="N69" s="962"/>
      <c r="O69" s="962"/>
      <c r="P69" s="963"/>
      <c r="Q69" s="964">
        <v>65</v>
      </c>
      <c r="R69" s="958"/>
      <c r="S69" s="958"/>
      <c r="T69" s="958"/>
      <c r="U69" s="958"/>
      <c r="V69" s="958">
        <v>60</v>
      </c>
      <c r="W69" s="958"/>
      <c r="X69" s="958"/>
      <c r="Y69" s="958"/>
      <c r="Z69" s="958"/>
      <c r="AA69" s="958">
        <v>5</v>
      </c>
      <c r="AB69" s="958"/>
      <c r="AC69" s="958"/>
      <c r="AD69" s="958"/>
      <c r="AE69" s="958"/>
      <c r="AF69" s="958">
        <v>5</v>
      </c>
      <c r="AG69" s="958"/>
      <c r="AH69" s="958"/>
      <c r="AI69" s="958"/>
      <c r="AJ69" s="958"/>
      <c r="AK69" s="958" t="s">
        <v>547</v>
      </c>
      <c r="AL69" s="958"/>
      <c r="AM69" s="958"/>
      <c r="AN69" s="958"/>
      <c r="AO69" s="958"/>
      <c r="AP69" s="958" t="s">
        <v>547</v>
      </c>
      <c r="AQ69" s="958"/>
      <c r="AR69" s="958"/>
      <c r="AS69" s="958"/>
      <c r="AT69" s="958"/>
      <c r="AU69" s="958" t="s">
        <v>547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552</v>
      </c>
      <c r="C70" s="962"/>
      <c r="D70" s="962"/>
      <c r="E70" s="962"/>
      <c r="F70" s="962"/>
      <c r="G70" s="962"/>
      <c r="H70" s="962"/>
      <c r="I70" s="962"/>
      <c r="J70" s="962"/>
      <c r="K70" s="962"/>
      <c r="L70" s="962"/>
      <c r="M70" s="962"/>
      <c r="N70" s="962"/>
      <c r="O70" s="962"/>
      <c r="P70" s="963"/>
      <c r="Q70" s="964">
        <v>7912</v>
      </c>
      <c r="R70" s="958"/>
      <c r="S70" s="958"/>
      <c r="T70" s="958"/>
      <c r="U70" s="958"/>
      <c r="V70" s="958">
        <v>7612</v>
      </c>
      <c r="W70" s="958"/>
      <c r="X70" s="958"/>
      <c r="Y70" s="958"/>
      <c r="Z70" s="958"/>
      <c r="AA70" s="958">
        <v>300</v>
      </c>
      <c r="AB70" s="958"/>
      <c r="AC70" s="958"/>
      <c r="AD70" s="958"/>
      <c r="AE70" s="958"/>
      <c r="AF70" s="958">
        <v>300</v>
      </c>
      <c r="AG70" s="958"/>
      <c r="AH70" s="958"/>
      <c r="AI70" s="958"/>
      <c r="AJ70" s="958"/>
      <c r="AK70" s="958" t="s">
        <v>547</v>
      </c>
      <c r="AL70" s="958"/>
      <c r="AM70" s="958"/>
      <c r="AN70" s="958"/>
      <c r="AO70" s="958"/>
      <c r="AP70" s="958" t="s">
        <v>547</v>
      </c>
      <c r="AQ70" s="958"/>
      <c r="AR70" s="958"/>
      <c r="AS70" s="958"/>
      <c r="AT70" s="958"/>
      <c r="AU70" s="958" t="s">
        <v>547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553</v>
      </c>
      <c r="C71" s="962"/>
      <c r="D71" s="962"/>
      <c r="E71" s="962"/>
      <c r="F71" s="962"/>
      <c r="G71" s="962"/>
      <c r="H71" s="962"/>
      <c r="I71" s="962"/>
      <c r="J71" s="962"/>
      <c r="K71" s="962"/>
      <c r="L71" s="962"/>
      <c r="M71" s="962"/>
      <c r="N71" s="962"/>
      <c r="O71" s="962"/>
      <c r="P71" s="963"/>
      <c r="Q71" s="964">
        <v>88</v>
      </c>
      <c r="R71" s="958"/>
      <c r="S71" s="958"/>
      <c r="T71" s="958"/>
      <c r="U71" s="958"/>
      <c r="V71" s="958">
        <v>82</v>
      </c>
      <c r="W71" s="958"/>
      <c r="X71" s="958"/>
      <c r="Y71" s="958"/>
      <c r="Z71" s="958"/>
      <c r="AA71" s="958">
        <v>6</v>
      </c>
      <c r="AB71" s="958"/>
      <c r="AC71" s="958"/>
      <c r="AD71" s="958"/>
      <c r="AE71" s="958"/>
      <c r="AF71" s="958">
        <v>6</v>
      </c>
      <c r="AG71" s="958"/>
      <c r="AH71" s="958"/>
      <c r="AI71" s="958"/>
      <c r="AJ71" s="958"/>
      <c r="AK71" s="958" t="s">
        <v>547</v>
      </c>
      <c r="AL71" s="958"/>
      <c r="AM71" s="958"/>
      <c r="AN71" s="958"/>
      <c r="AO71" s="958"/>
      <c r="AP71" s="958">
        <v>43</v>
      </c>
      <c r="AQ71" s="958"/>
      <c r="AR71" s="958"/>
      <c r="AS71" s="958"/>
      <c r="AT71" s="958"/>
      <c r="AU71" s="958">
        <v>20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554</v>
      </c>
      <c r="C72" s="962"/>
      <c r="D72" s="962"/>
      <c r="E72" s="962"/>
      <c r="F72" s="962"/>
      <c r="G72" s="962"/>
      <c r="H72" s="962"/>
      <c r="I72" s="962"/>
      <c r="J72" s="962"/>
      <c r="K72" s="962"/>
      <c r="L72" s="962"/>
      <c r="M72" s="962"/>
      <c r="N72" s="962"/>
      <c r="O72" s="962"/>
      <c r="P72" s="963"/>
      <c r="Q72" s="964">
        <v>3140</v>
      </c>
      <c r="R72" s="958"/>
      <c r="S72" s="958"/>
      <c r="T72" s="958"/>
      <c r="U72" s="958"/>
      <c r="V72" s="958">
        <v>3089</v>
      </c>
      <c r="W72" s="958"/>
      <c r="X72" s="958"/>
      <c r="Y72" s="958"/>
      <c r="Z72" s="958"/>
      <c r="AA72" s="958">
        <v>51</v>
      </c>
      <c r="AB72" s="958"/>
      <c r="AC72" s="958"/>
      <c r="AD72" s="958"/>
      <c r="AE72" s="958"/>
      <c r="AF72" s="958">
        <v>51</v>
      </c>
      <c r="AG72" s="958"/>
      <c r="AH72" s="958"/>
      <c r="AI72" s="958"/>
      <c r="AJ72" s="958"/>
      <c r="AK72" s="958" t="s">
        <v>547</v>
      </c>
      <c r="AL72" s="958"/>
      <c r="AM72" s="958"/>
      <c r="AN72" s="958"/>
      <c r="AO72" s="958"/>
      <c r="AP72" s="958">
        <v>925</v>
      </c>
      <c r="AQ72" s="958"/>
      <c r="AR72" s="958"/>
      <c r="AS72" s="958"/>
      <c r="AT72" s="958"/>
      <c r="AU72" s="958">
        <v>195</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555</v>
      </c>
      <c r="C73" s="962"/>
      <c r="D73" s="962"/>
      <c r="E73" s="962"/>
      <c r="F73" s="962"/>
      <c r="G73" s="962"/>
      <c r="H73" s="962"/>
      <c r="I73" s="962"/>
      <c r="J73" s="962"/>
      <c r="K73" s="962"/>
      <c r="L73" s="962"/>
      <c r="M73" s="962"/>
      <c r="N73" s="962"/>
      <c r="O73" s="962"/>
      <c r="P73" s="963"/>
      <c r="Q73" s="964">
        <v>310</v>
      </c>
      <c r="R73" s="958"/>
      <c r="S73" s="958"/>
      <c r="T73" s="958"/>
      <c r="U73" s="958"/>
      <c r="V73" s="958">
        <v>281</v>
      </c>
      <c r="W73" s="958"/>
      <c r="X73" s="958"/>
      <c r="Y73" s="958"/>
      <c r="Z73" s="958"/>
      <c r="AA73" s="958">
        <v>29</v>
      </c>
      <c r="AB73" s="958"/>
      <c r="AC73" s="958"/>
      <c r="AD73" s="958"/>
      <c r="AE73" s="958"/>
      <c r="AF73" s="958">
        <v>29</v>
      </c>
      <c r="AG73" s="958"/>
      <c r="AH73" s="958"/>
      <c r="AI73" s="958"/>
      <c r="AJ73" s="958"/>
      <c r="AK73" s="958" t="s">
        <v>547</v>
      </c>
      <c r="AL73" s="958"/>
      <c r="AM73" s="958"/>
      <c r="AN73" s="958"/>
      <c r="AO73" s="958"/>
      <c r="AP73" s="958" t="s">
        <v>547</v>
      </c>
      <c r="AQ73" s="958"/>
      <c r="AR73" s="958"/>
      <c r="AS73" s="958"/>
      <c r="AT73" s="958"/>
      <c r="AU73" s="958" t="s">
        <v>547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556</v>
      </c>
      <c r="C74" s="962"/>
      <c r="D74" s="962"/>
      <c r="E74" s="962"/>
      <c r="F74" s="962"/>
      <c r="G74" s="962"/>
      <c r="H74" s="962"/>
      <c r="I74" s="962"/>
      <c r="J74" s="962"/>
      <c r="K74" s="962"/>
      <c r="L74" s="962"/>
      <c r="M74" s="962"/>
      <c r="N74" s="962"/>
      <c r="O74" s="962"/>
      <c r="P74" s="963"/>
      <c r="Q74" s="964">
        <v>304568</v>
      </c>
      <c r="R74" s="958"/>
      <c r="S74" s="958"/>
      <c r="T74" s="958"/>
      <c r="U74" s="958"/>
      <c r="V74" s="958">
        <v>293091</v>
      </c>
      <c r="W74" s="958"/>
      <c r="X74" s="958"/>
      <c r="Y74" s="958"/>
      <c r="Z74" s="958"/>
      <c r="AA74" s="958">
        <v>11478</v>
      </c>
      <c r="AB74" s="958"/>
      <c r="AC74" s="958"/>
      <c r="AD74" s="958"/>
      <c r="AE74" s="958"/>
      <c r="AF74" s="958">
        <v>11478</v>
      </c>
      <c r="AG74" s="958"/>
      <c r="AH74" s="958"/>
      <c r="AI74" s="958"/>
      <c r="AJ74" s="958"/>
      <c r="AK74" s="958" t="s">
        <v>547</v>
      </c>
      <c r="AL74" s="958"/>
      <c r="AM74" s="958"/>
      <c r="AN74" s="958"/>
      <c r="AO74" s="958"/>
      <c r="AP74" s="958" t="s">
        <v>547</v>
      </c>
      <c r="AQ74" s="958"/>
      <c r="AR74" s="958"/>
      <c r="AS74" s="958"/>
      <c r="AT74" s="958"/>
      <c r="AU74" s="958" t="s">
        <v>547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557</v>
      </c>
      <c r="C75" s="962"/>
      <c r="D75" s="962"/>
      <c r="E75" s="962"/>
      <c r="F75" s="962"/>
      <c r="G75" s="962"/>
      <c r="H75" s="962"/>
      <c r="I75" s="962"/>
      <c r="J75" s="962"/>
      <c r="K75" s="962"/>
      <c r="L75" s="962"/>
      <c r="M75" s="962"/>
      <c r="N75" s="962"/>
      <c r="O75" s="962"/>
      <c r="P75" s="963"/>
      <c r="Q75" s="965">
        <v>38</v>
      </c>
      <c r="R75" s="966"/>
      <c r="S75" s="966"/>
      <c r="T75" s="966"/>
      <c r="U75" s="967"/>
      <c r="V75" s="968">
        <v>31</v>
      </c>
      <c r="W75" s="966"/>
      <c r="X75" s="966"/>
      <c r="Y75" s="966"/>
      <c r="Z75" s="967"/>
      <c r="AA75" s="968">
        <v>7</v>
      </c>
      <c r="AB75" s="966"/>
      <c r="AC75" s="966"/>
      <c r="AD75" s="966"/>
      <c r="AE75" s="967"/>
      <c r="AF75" s="968">
        <v>7</v>
      </c>
      <c r="AG75" s="966"/>
      <c r="AH75" s="966"/>
      <c r="AI75" s="966"/>
      <c r="AJ75" s="967"/>
      <c r="AK75" s="968" t="s">
        <v>547</v>
      </c>
      <c r="AL75" s="966"/>
      <c r="AM75" s="966"/>
      <c r="AN75" s="966"/>
      <c r="AO75" s="967"/>
      <c r="AP75" s="968" t="s">
        <v>547</v>
      </c>
      <c r="AQ75" s="966"/>
      <c r="AR75" s="966"/>
      <c r="AS75" s="966"/>
      <c r="AT75" s="967"/>
      <c r="AU75" s="968" t="s">
        <v>547</v>
      </c>
      <c r="AV75" s="966"/>
      <c r="AW75" s="966"/>
      <c r="AX75" s="966"/>
      <c r="AY75" s="967"/>
      <c r="AZ75" s="959" t="s">
        <v>560</v>
      </c>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SUM(AF68:AJ75)</f>
        <v>11957</v>
      </c>
      <c r="AG88" s="946"/>
      <c r="AH88" s="946"/>
      <c r="AI88" s="946"/>
      <c r="AJ88" s="946"/>
      <c r="AK88" s="950"/>
      <c r="AL88" s="950"/>
      <c r="AM88" s="950"/>
      <c r="AN88" s="950"/>
      <c r="AO88" s="950"/>
      <c r="AP88" s="946">
        <f>SUM(AP68:AT87)</f>
        <v>3671</v>
      </c>
      <c r="AQ88" s="946"/>
      <c r="AR88" s="946"/>
      <c r="AS88" s="946"/>
      <c r="AT88" s="946"/>
      <c r="AU88" s="946">
        <f>SUM(AU68:AY87)</f>
        <v>905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1505061</v>
      </c>
      <c r="AB110" s="876"/>
      <c r="AC110" s="876"/>
      <c r="AD110" s="876"/>
      <c r="AE110" s="877"/>
      <c r="AF110" s="878">
        <v>1509268</v>
      </c>
      <c r="AG110" s="876"/>
      <c r="AH110" s="876"/>
      <c r="AI110" s="876"/>
      <c r="AJ110" s="877"/>
      <c r="AK110" s="878">
        <v>1450543</v>
      </c>
      <c r="AL110" s="876"/>
      <c r="AM110" s="876"/>
      <c r="AN110" s="876"/>
      <c r="AO110" s="877"/>
      <c r="AP110" s="879">
        <v>12.4</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15159018</v>
      </c>
      <c r="BR110" s="829"/>
      <c r="BS110" s="829"/>
      <c r="BT110" s="829"/>
      <c r="BU110" s="829"/>
      <c r="BV110" s="829">
        <v>14656802</v>
      </c>
      <c r="BW110" s="829"/>
      <c r="BX110" s="829"/>
      <c r="BY110" s="829"/>
      <c r="BZ110" s="829"/>
      <c r="CA110" s="829">
        <v>14455491</v>
      </c>
      <c r="CB110" s="829"/>
      <c r="CC110" s="829"/>
      <c r="CD110" s="829"/>
      <c r="CE110" s="829"/>
      <c r="CF110" s="853">
        <v>124</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163792</v>
      </c>
      <c r="BR111" s="804"/>
      <c r="BS111" s="804"/>
      <c r="BT111" s="804"/>
      <c r="BU111" s="804"/>
      <c r="BV111" s="804">
        <v>149746</v>
      </c>
      <c r="BW111" s="804"/>
      <c r="BX111" s="804"/>
      <c r="BY111" s="804"/>
      <c r="BZ111" s="804"/>
      <c r="CA111" s="804">
        <v>135704</v>
      </c>
      <c r="CB111" s="804"/>
      <c r="CC111" s="804"/>
      <c r="CD111" s="804"/>
      <c r="CE111" s="804"/>
      <c r="CF111" s="862">
        <v>1.2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10975876</v>
      </c>
      <c r="BR112" s="804"/>
      <c r="BS112" s="804"/>
      <c r="BT112" s="804"/>
      <c r="BU112" s="804"/>
      <c r="BV112" s="804">
        <v>10326096</v>
      </c>
      <c r="BW112" s="804"/>
      <c r="BX112" s="804"/>
      <c r="BY112" s="804"/>
      <c r="BZ112" s="804"/>
      <c r="CA112" s="804">
        <v>10403545</v>
      </c>
      <c r="CB112" s="804"/>
      <c r="CC112" s="804"/>
      <c r="CD112" s="804"/>
      <c r="CE112" s="804"/>
      <c r="CF112" s="862">
        <v>89.2</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844395</v>
      </c>
      <c r="AB113" s="906"/>
      <c r="AC113" s="906"/>
      <c r="AD113" s="906"/>
      <c r="AE113" s="907"/>
      <c r="AF113" s="908">
        <v>852124</v>
      </c>
      <c r="AG113" s="906"/>
      <c r="AH113" s="906"/>
      <c r="AI113" s="906"/>
      <c r="AJ113" s="907"/>
      <c r="AK113" s="908">
        <v>850007</v>
      </c>
      <c r="AL113" s="906"/>
      <c r="AM113" s="906"/>
      <c r="AN113" s="906"/>
      <c r="AO113" s="907"/>
      <c r="AP113" s="909">
        <v>7.3</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928449</v>
      </c>
      <c r="BR113" s="804"/>
      <c r="BS113" s="804"/>
      <c r="BT113" s="804"/>
      <c r="BU113" s="804"/>
      <c r="BV113" s="804">
        <v>859166</v>
      </c>
      <c r="BW113" s="804"/>
      <c r="BX113" s="804"/>
      <c r="BY113" s="804"/>
      <c r="BZ113" s="804"/>
      <c r="CA113" s="804">
        <v>905077</v>
      </c>
      <c r="CB113" s="804"/>
      <c r="CC113" s="804"/>
      <c r="CD113" s="804"/>
      <c r="CE113" s="804"/>
      <c r="CF113" s="862">
        <v>7.8</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158925</v>
      </c>
      <c r="AB114" s="767"/>
      <c r="AC114" s="767"/>
      <c r="AD114" s="767"/>
      <c r="AE114" s="768"/>
      <c r="AF114" s="769">
        <v>166773</v>
      </c>
      <c r="AG114" s="767"/>
      <c r="AH114" s="767"/>
      <c r="AI114" s="767"/>
      <c r="AJ114" s="768"/>
      <c r="AK114" s="769">
        <v>180792</v>
      </c>
      <c r="AL114" s="767"/>
      <c r="AM114" s="767"/>
      <c r="AN114" s="767"/>
      <c r="AO114" s="768"/>
      <c r="AP114" s="811">
        <v>1.6</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1107509</v>
      </c>
      <c r="BR114" s="804"/>
      <c r="BS114" s="804"/>
      <c r="BT114" s="804"/>
      <c r="BU114" s="804"/>
      <c r="BV114" s="804">
        <v>981163</v>
      </c>
      <c r="BW114" s="804"/>
      <c r="BX114" s="804"/>
      <c r="BY114" s="804"/>
      <c r="BZ114" s="804"/>
      <c r="CA114" s="804">
        <v>1029259</v>
      </c>
      <c r="CB114" s="804"/>
      <c r="CC114" s="804"/>
      <c r="CD114" s="804"/>
      <c r="CE114" s="804"/>
      <c r="CF114" s="862">
        <v>8.8000000000000007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14041</v>
      </c>
      <c r="AB115" s="906"/>
      <c r="AC115" s="906"/>
      <c r="AD115" s="906"/>
      <c r="AE115" s="907"/>
      <c r="AF115" s="908">
        <v>14041</v>
      </c>
      <c r="AG115" s="906"/>
      <c r="AH115" s="906"/>
      <c r="AI115" s="906"/>
      <c r="AJ115" s="907"/>
      <c r="AK115" s="908">
        <v>14041</v>
      </c>
      <c r="AL115" s="906"/>
      <c r="AM115" s="906"/>
      <c r="AN115" s="906"/>
      <c r="AO115" s="907"/>
      <c r="AP115" s="909">
        <v>0.1</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2522422</v>
      </c>
      <c r="AB117" s="890"/>
      <c r="AC117" s="890"/>
      <c r="AD117" s="890"/>
      <c r="AE117" s="891"/>
      <c r="AF117" s="892">
        <v>2542206</v>
      </c>
      <c r="AG117" s="890"/>
      <c r="AH117" s="890"/>
      <c r="AI117" s="890"/>
      <c r="AJ117" s="891"/>
      <c r="AK117" s="892">
        <v>2495383</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28334644</v>
      </c>
      <c r="BR119" s="832"/>
      <c r="BS119" s="832"/>
      <c r="BT119" s="832"/>
      <c r="BU119" s="832"/>
      <c r="BV119" s="832">
        <v>26972973</v>
      </c>
      <c r="BW119" s="832"/>
      <c r="BX119" s="832"/>
      <c r="BY119" s="832"/>
      <c r="BZ119" s="832"/>
      <c r="CA119" s="832">
        <v>26929076</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163792</v>
      </c>
      <c r="DH119" s="751"/>
      <c r="DI119" s="751"/>
      <c r="DJ119" s="751"/>
      <c r="DK119" s="752"/>
      <c r="DL119" s="753">
        <v>149746</v>
      </c>
      <c r="DM119" s="751"/>
      <c r="DN119" s="751"/>
      <c r="DO119" s="751"/>
      <c r="DP119" s="752"/>
      <c r="DQ119" s="753">
        <v>135704</v>
      </c>
      <c r="DR119" s="751"/>
      <c r="DS119" s="751"/>
      <c r="DT119" s="751"/>
      <c r="DU119" s="752"/>
      <c r="DV119" s="835">
        <v>1.2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9000295</v>
      </c>
      <c r="BR120" s="829"/>
      <c r="BS120" s="829"/>
      <c r="BT120" s="829"/>
      <c r="BU120" s="829"/>
      <c r="BV120" s="829">
        <v>9931487</v>
      </c>
      <c r="BW120" s="829"/>
      <c r="BX120" s="829"/>
      <c r="BY120" s="829"/>
      <c r="BZ120" s="829"/>
      <c r="CA120" s="829">
        <v>9962759</v>
      </c>
      <c r="CB120" s="829"/>
      <c r="CC120" s="829"/>
      <c r="CD120" s="829"/>
      <c r="CE120" s="829"/>
      <c r="CF120" s="853">
        <v>85.4</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10975290</v>
      </c>
      <c r="DH120" s="829"/>
      <c r="DI120" s="829"/>
      <c r="DJ120" s="829"/>
      <c r="DK120" s="829"/>
      <c r="DL120" s="829">
        <v>10315175</v>
      </c>
      <c r="DM120" s="829"/>
      <c r="DN120" s="829"/>
      <c r="DO120" s="829"/>
      <c r="DP120" s="829"/>
      <c r="DQ120" s="829">
        <v>10393632</v>
      </c>
      <c r="DR120" s="829"/>
      <c r="DS120" s="829"/>
      <c r="DT120" s="829"/>
      <c r="DU120" s="829"/>
      <c r="DV120" s="830">
        <v>89.1</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5353490</v>
      </c>
      <c r="BR121" s="804"/>
      <c r="BS121" s="804"/>
      <c r="BT121" s="804"/>
      <c r="BU121" s="804"/>
      <c r="BV121" s="804">
        <v>4888947</v>
      </c>
      <c r="BW121" s="804"/>
      <c r="BX121" s="804"/>
      <c r="BY121" s="804"/>
      <c r="BZ121" s="804"/>
      <c r="CA121" s="804">
        <v>6122948</v>
      </c>
      <c r="CB121" s="804"/>
      <c r="CC121" s="804"/>
      <c r="CD121" s="804"/>
      <c r="CE121" s="804"/>
      <c r="CF121" s="862">
        <v>52.5</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586</v>
      </c>
      <c r="DH121" s="804"/>
      <c r="DI121" s="804"/>
      <c r="DJ121" s="804"/>
      <c r="DK121" s="804"/>
      <c r="DL121" s="804">
        <v>10921</v>
      </c>
      <c r="DM121" s="804"/>
      <c r="DN121" s="804"/>
      <c r="DO121" s="804"/>
      <c r="DP121" s="804"/>
      <c r="DQ121" s="804">
        <v>9913</v>
      </c>
      <c r="DR121" s="804"/>
      <c r="DS121" s="804"/>
      <c r="DT121" s="804"/>
      <c r="DU121" s="804"/>
      <c r="DV121" s="781">
        <v>0.1</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20625627</v>
      </c>
      <c r="BR122" s="832"/>
      <c r="BS122" s="832"/>
      <c r="BT122" s="832"/>
      <c r="BU122" s="832"/>
      <c r="BV122" s="832">
        <v>19865982</v>
      </c>
      <c r="BW122" s="832"/>
      <c r="BX122" s="832"/>
      <c r="BY122" s="832"/>
      <c r="BZ122" s="832"/>
      <c r="CA122" s="832">
        <v>18249284</v>
      </c>
      <c r="CB122" s="832"/>
      <c r="CC122" s="832"/>
      <c r="CD122" s="832"/>
      <c r="CE122" s="832"/>
      <c r="CF122" s="833">
        <v>156.5</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34979412</v>
      </c>
      <c r="BR123" s="820"/>
      <c r="BS123" s="820"/>
      <c r="BT123" s="820"/>
      <c r="BU123" s="820"/>
      <c r="BV123" s="820">
        <v>34686416</v>
      </c>
      <c r="BW123" s="820"/>
      <c r="BX123" s="820"/>
      <c r="BY123" s="820"/>
      <c r="BZ123" s="820"/>
      <c r="CA123" s="820">
        <v>34334991</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14041</v>
      </c>
      <c r="AB126" s="767"/>
      <c r="AC126" s="767"/>
      <c r="AD126" s="767"/>
      <c r="AE126" s="768"/>
      <c r="AF126" s="769">
        <v>14041</v>
      </c>
      <c r="AG126" s="767"/>
      <c r="AH126" s="767"/>
      <c r="AI126" s="767"/>
      <c r="AJ126" s="768"/>
      <c r="AK126" s="769">
        <v>14041</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475093</v>
      </c>
      <c r="AB128" s="788"/>
      <c r="AC128" s="788"/>
      <c r="AD128" s="788"/>
      <c r="AE128" s="789"/>
      <c r="AF128" s="790">
        <v>439603</v>
      </c>
      <c r="AG128" s="788"/>
      <c r="AH128" s="788"/>
      <c r="AI128" s="788"/>
      <c r="AJ128" s="789"/>
      <c r="AK128" s="790">
        <v>500195</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12.93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12451970</v>
      </c>
      <c r="AB129" s="767"/>
      <c r="AC129" s="767"/>
      <c r="AD129" s="767"/>
      <c r="AE129" s="768"/>
      <c r="AF129" s="769">
        <v>12706740</v>
      </c>
      <c r="AG129" s="767"/>
      <c r="AH129" s="767"/>
      <c r="AI129" s="767"/>
      <c r="AJ129" s="768"/>
      <c r="AK129" s="769">
        <v>13168592</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17.93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1567586</v>
      </c>
      <c r="AB130" s="767"/>
      <c r="AC130" s="767"/>
      <c r="AD130" s="767"/>
      <c r="AE130" s="768"/>
      <c r="AF130" s="769">
        <v>1559452</v>
      </c>
      <c r="AG130" s="767"/>
      <c r="AH130" s="767"/>
      <c r="AI130" s="767"/>
      <c r="AJ130" s="768"/>
      <c r="AK130" s="769">
        <v>1506579</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4.4000000000000004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10884384</v>
      </c>
      <c r="AB131" s="751"/>
      <c r="AC131" s="751"/>
      <c r="AD131" s="751"/>
      <c r="AE131" s="752"/>
      <c r="AF131" s="753">
        <v>11147288</v>
      </c>
      <c r="AG131" s="751"/>
      <c r="AH131" s="751"/>
      <c r="AI131" s="751"/>
      <c r="AJ131" s="752"/>
      <c r="AK131" s="753">
        <v>11662013</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4.4076224220000002</v>
      </c>
      <c r="AB132" s="732"/>
      <c r="AC132" s="732"/>
      <c r="AD132" s="732"/>
      <c r="AE132" s="733"/>
      <c r="AF132" s="734">
        <v>4.8724922350000002</v>
      </c>
      <c r="AG132" s="732"/>
      <c r="AH132" s="732"/>
      <c r="AI132" s="732"/>
      <c r="AJ132" s="733"/>
      <c r="AK132" s="734">
        <v>4.1897479579999999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4.4000000000000004</v>
      </c>
      <c r="AB133" s="711"/>
      <c r="AC133" s="711"/>
      <c r="AD133" s="711"/>
      <c r="AE133" s="712"/>
      <c r="AF133" s="710">
        <v>4.4000000000000004</v>
      </c>
      <c r="AG133" s="711"/>
      <c r="AH133" s="711"/>
      <c r="AI133" s="711"/>
      <c r="AJ133" s="712"/>
      <c r="AK133" s="710">
        <v>4.4000000000000004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Ds5FyVZay3BDy+AsSkCafFHXPfEWvNIQs3GVlSfFdIXH5cqsxPOLtGhPIvcCdfvpnMbU8NzC/yDlYWZ5nqhyMQ==" saltValue="nmVF1zlp+Aq8ts2//9XJ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h4Bd7ktG/V80gEBqC0I4tK77LSikmlCr1h9+xoWnG7KVVfNoQyKc/dbEBZXRQFUIQRtFtgyUcrX2XHoT9sZGA==" saltValue="WjB9jNfQ9GWud72QIhXc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b4wvSGMfA/YGH5tMsdY3TrDSrJBJMHpuS9h3v8WkezAxfg1yf1jrs+OVDPW47toZ1XOUO+7+wLaOevuwW3opA==" saltValue="B4Rbqfqo/Ll+B2c3lwsSo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3569670</v>
      </c>
      <c r="AP9" s="262">
        <v>61979</v>
      </c>
      <c r="AQ9" s="263">
        <v>80646</v>
      </c>
      <c r="AR9" s="264">
        <v>-23.1</v>
      </c>
    </row>
    <row r="10" spans="1:46" ht="13.5" customHeight="1" x14ac:dyDescent="0.2">
      <c r="A10" s="247"/>
      <c r="AK10" s="1117" t="s">
        <v>485</v>
      </c>
      <c r="AL10" s="1118"/>
      <c r="AM10" s="1118"/>
      <c r="AN10" s="1119"/>
      <c r="AO10" s="265">
        <v>461331</v>
      </c>
      <c r="AP10" s="265">
        <v>8010</v>
      </c>
      <c r="AQ10" s="266">
        <v>6637</v>
      </c>
      <c r="AR10" s="267">
        <v>20.7</v>
      </c>
    </row>
    <row r="11" spans="1:46" ht="13.5" customHeight="1" x14ac:dyDescent="0.2">
      <c r="A11" s="247"/>
      <c r="AK11" s="1117" t="s">
        <v>486</v>
      </c>
      <c r="AL11" s="1118"/>
      <c r="AM11" s="1118"/>
      <c r="AN11" s="1119"/>
      <c r="AO11" s="265" t="s">
        <v>487</v>
      </c>
      <c r="AP11" s="265" t="s">
        <v>487</v>
      </c>
      <c r="AQ11" s="266">
        <v>1119</v>
      </c>
      <c r="AR11" s="267" t="s">
        <v>487</v>
      </c>
    </row>
    <row r="12" spans="1:46" ht="13.5" customHeight="1" x14ac:dyDescent="0.2">
      <c r="A12" s="247"/>
      <c r="AK12" s="1117" t="s">
        <v>488</v>
      </c>
      <c r="AL12" s="1118"/>
      <c r="AM12" s="1118"/>
      <c r="AN12" s="1119"/>
      <c r="AO12" s="265" t="s">
        <v>487</v>
      </c>
      <c r="AP12" s="265" t="s">
        <v>487</v>
      </c>
      <c r="AQ12" s="266">
        <v>8</v>
      </c>
      <c r="AR12" s="267" t="s">
        <v>487</v>
      </c>
    </row>
    <row r="13" spans="1:46" ht="13.5" customHeight="1" x14ac:dyDescent="0.2">
      <c r="A13" s="247"/>
      <c r="AK13" s="1117" t="s">
        <v>489</v>
      </c>
      <c r="AL13" s="1118"/>
      <c r="AM13" s="1118"/>
      <c r="AN13" s="1119"/>
      <c r="AO13" s="265" t="s">
        <v>487</v>
      </c>
      <c r="AP13" s="265" t="s">
        <v>487</v>
      </c>
      <c r="AQ13" s="266">
        <v>2502</v>
      </c>
      <c r="AR13" s="267" t="s">
        <v>487</v>
      </c>
    </row>
    <row r="14" spans="1:46" ht="13.5" customHeight="1" x14ac:dyDescent="0.2">
      <c r="A14" s="247"/>
      <c r="AK14" s="1117" t="s">
        <v>490</v>
      </c>
      <c r="AL14" s="1118"/>
      <c r="AM14" s="1118"/>
      <c r="AN14" s="1119"/>
      <c r="AO14" s="265">
        <v>67557</v>
      </c>
      <c r="AP14" s="265">
        <v>1173</v>
      </c>
      <c r="AQ14" s="266">
        <v>1863</v>
      </c>
      <c r="AR14" s="267">
        <v>-37</v>
      </c>
    </row>
    <row r="15" spans="1:46" ht="13.5" customHeight="1" x14ac:dyDescent="0.2">
      <c r="A15" s="247"/>
      <c r="AK15" s="1120" t="s">
        <v>491</v>
      </c>
      <c r="AL15" s="1121"/>
      <c r="AM15" s="1121"/>
      <c r="AN15" s="1122"/>
      <c r="AO15" s="265">
        <v>-175947</v>
      </c>
      <c r="AP15" s="265">
        <v>-3055</v>
      </c>
      <c r="AQ15" s="266">
        <v>-4800</v>
      </c>
      <c r="AR15" s="267">
        <v>-36.4</v>
      </c>
    </row>
    <row r="16" spans="1:46" ht="13" x14ac:dyDescent="0.2">
      <c r="A16" s="247"/>
      <c r="AK16" s="1120" t="s">
        <v>178</v>
      </c>
      <c r="AL16" s="1121"/>
      <c r="AM16" s="1121"/>
      <c r="AN16" s="1122"/>
      <c r="AO16" s="265">
        <v>3922611</v>
      </c>
      <c r="AP16" s="265">
        <v>68107</v>
      </c>
      <c r="AQ16" s="266">
        <v>87975</v>
      </c>
      <c r="AR16" s="267">
        <v>-22.6</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3" t="s">
        <v>496</v>
      </c>
      <c r="AL21" s="1124"/>
      <c r="AM21" s="1124"/>
      <c r="AN21" s="1125"/>
      <c r="AO21" s="277">
        <v>5.83</v>
      </c>
      <c r="AP21" s="278">
        <v>7.71</v>
      </c>
      <c r="AQ21" s="279">
        <v>-1.88</v>
      </c>
      <c r="AS21" s="280"/>
      <c r="AT21" s="276"/>
    </row>
    <row r="22" spans="1:46" s="248" customFormat="1" ht="13" x14ac:dyDescent="0.2">
      <c r="A22" s="276"/>
      <c r="AK22" s="1123" t="s">
        <v>497</v>
      </c>
      <c r="AL22" s="1124"/>
      <c r="AM22" s="1124"/>
      <c r="AN22" s="1125"/>
      <c r="AO22" s="281">
        <v>95.2</v>
      </c>
      <c r="AP22" s="282">
        <v>98.3</v>
      </c>
      <c r="AQ22" s="283">
        <v>-3.1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1450543</v>
      </c>
      <c r="AP32" s="291">
        <v>25185</v>
      </c>
      <c r="AQ32" s="292">
        <v>41451</v>
      </c>
      <c r="AR32" s="293">
        <v>-39.200000000000003</v>
      </c>
    </row>
    <row r="33" spans="1:46" ht="13.5" customHeight="1" x14ac:dyDescent="0.2">
      <c r="A33" s="247"/>
      <c r="AK33" s="1107" t="s">
        <v>502</v>
      </c>
      <c r="AL33" s="1108"/>
      <c r="AM33" s="1108"/>
      <c r="AN33" s="1109"/>
      <c r="AO33" s="291" t="s">
        <v>487</v>
      </c>
      <c r="AP33" s="291" t="s">
        <v>487</v>
      </c>
      <c r="AQ33" s="292" t="s">
        <v>487</v>
      </c>
      <c r="AR33" s="293" t="s">
        <v>487</v>
      </c>
    </row>
    <row r="34" spans="1:46" ht="27" customHeight="1" x14ac:dyDescent="0.2">
      <c r="A34" s="247"/>
      <c r="AK34" s="1107" t="s">
        <v>503</v>
      </c>
      <c r="AL34" s="1108"/>
      <c r="AM34" s="1108"/>
      <c r="AN34" s="1109"/>
      <c r="AO34" s="291" t="s">
        <v>487</v>
      </c>
      <c r="AP34" s="291" t="s">
        <v>487</v>
      </c>
      <c r="AQ34" s="292">
        <v>35</v>
      </c>
      <c r="AR34" s="293" t="s">
        <v>487</v>
      </c>
    </row>
    <row r="35" spans="1:46" ht="27" customHeight="1" x14ac:dyDescent="0.2">
      <c r="A35" s="247"/>
      <c r="AK35" s="1107" t="s">
        <v>504</v>
      </c>
      <c r="AL35" s="1108"/>
      <c r="AM35" s="1108"/>
      <c r="AN35" s="1109"/>
      <c r="AO35" s="291">
        <v>850007</v>
      </c>
      <c r="AP35" s="291">
        <v>14758</v>
      </c>
      <c r="AQ35" s="292">
        <v>11775</v>
      </c>
      <c r="AR35" s="293">
        <v>25.3</v>
      </c>
    </row>
    <row r="36" spans="1:46" ht="27" customHeight="1" x14ac:dyDescent="0.2">
      <c r="A36" s="247"/>
      <c r="AK36" s="1107" t="s">
        <v>505</v>
      </c>
      <c r="AL36" s="1108"/>
      <c r="AM36" s="1108"/>
      <c r="AN36" s="1109"/>
      <c r="AO36" s="291">
        <v>180792</v>
      </c>
      <c r="AP36" s="291">
        <v>3139</v>
      </c>
      <c r="AQ36" s="292">
        <v>2188</v>
      </c>
      <c r="AR36" s="293">
        <v>43.5</v>
      </c>
    </row>
    <row r="37" spans="1:46" ht="13.5" customHeight="1" x14ac:dyDescent="0.2">
      <c r="A37" s="247"/>
      <c r="AK37" s="1107" t="s">
        <v>506</v>
      </c>
      <c r="AL37" s="1108"/>
      <c r="AM37" s="1108"/>
      <c r="AN37" s="1109"/>
      <c r="AO37" s="291">
        <v>14041</v>
      </c>
      <c r="AP37" s="291">
        <v>244</v>
      </c>
      <c r="AQ37" s="292">
        <v>531</v>
      </c>
      <c r="AR37" s="293">
        <v>-54</v>
      </c>
    </row>
    <row r="38" spans="1:46" ht="27" customHeight="1" x14ac:dyDescent="0.2">
      <c r="A38" s="247"/>
      <c r="AK38" s="1110" t="s">
        <v>507</v>
      </c>
      <c r="AL38" s="1111"/>
      <c r="AM38" s="1111"/>
      <c r="AN38" s="1112"/>
      <c r="AO38" s="294" t="s">
        <v>487</v>
      </c>
      <c r="AP38" s="294" t="s">
        <v>487</v>
      </c>
      <c r="AQ38" s="295">
        <v>1</v>
      </c>
      <c r="AR38" s="283" t="s">
        <v>487</v>
      </c>
      <c r="AS38" s="290"/>
    </row>
    <row r="39" spans="1:46" ht="13" x14ac:dyDescent="0.2">
      <c r="A39" s="247"/>
      <c r="AK39" s="1110" t="s">
        <v>508</v>
      </c>
      <c r="AL39" s="1111"/>
      <c r="AM39" s="1111"/>
      <c r="AN39" s="1112"/>
      <c r="AO39" s="291">
        <v>-500195</v>
      </c>
      <c r="AP39" s="291">
        <v>-8685</v>
      </c>
      <c r="AQ39" s="292">
        <v>-5414</v>
      </c>
      <c r="AR39" s="293">
        <v>60.4</v>
      </c>
      <c r="AS39" s="290"/>
    </row>
    <row r="40" spans="1:46" ht="27" customHeight="1" x14ac:dyDescent="0.2">
      <c r="A40" s="247"/>
      <c r="AK40" s="1107" t="s">
        <v>509</v>
      </c>
      <c r="AL40" s="1108"/>
      <c r="AM40" s="1108"/>
      <c r="AN40" s="1109"/>
      <c r="AO40" s="291">
        <v>-1506579</v>
      </c>
      <c r="AP40" s="291">
        <v>-26158</v>
      </c>
      <c r="AQ40" s="292">
        <v>-35360</v>
      </c>
      <c r="AR40" s="293">
        <v>-26</v>
      </c>
      <c r="AS40" s="290"/>
    </row>
    <row r="41" spans="1:46" ht="13" x14ac:dyDescent="0.2">
      <c r="A41" s="247"/>
      <c r="AK41" s="1113" t="s">
        <v>288</v>
      </c>
      <c r="AL41" s="1114"/>
      <c r="AM41" s="1114"/>
      <c r="AN41" s="1115"/>
      <c r="AO41" s="291">
        <v>488609</v>
      </c>
      <c r="AP41" s="291">
        <v>8484</v>
      </c>
      <c r="AQ41" s="292">
        <v>15207</v>
      </c>
      <c r="AR41" s="293">
        <v>-44.2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3830027</v>
      </c>
      <c r="AN51" s="313">
        <v>66837</v>
      </c>
      <c r="AO51" s="314">
        <v>141.19999999999999</v>
      </c>
      <c r="AP51" s="315">
        <v>63812</v>
      </c>
      <c r="AQ51" s="316">
        <v>2.2999999999999998</v>
      </c>
      <c r="AR51" s="317">
        <v>138.9</v>
      </c>
    </row>
    <row r="52" spans="1:44" ht="13" x14ac:dyDescent="0.2">
      <c r="A52" s="247"/>
      <c r="AK52" s="318"/>
      <c r="AL52" s="319" t="s">
        <v>519</v>
      </c>
      <c r="AM52" s="320">
        <v>2512551</v>
      </c>
      <c r="AN52" s="321">
        <v>43846</v>
      </c>
      <c r="AO52" s="322">
        <v>129.1</v>
      </c>
      <c r="AP52" s="323">
        <v>33848</v>
      </c>
      <c r="AQ52" s="324">
        <v>-4.2</v>
      </c>
      <c r="AR52" s="325">
        <v>133.30000000000001</v>
      </c>
    </row>
    <row r="53" spans="1:44" ht="13" x14ac:dyDescent="0.2">
      <c r="A53" s="247"/>
      <c r="AK53" s="303" t="s">
        <v>520</v>
      </c>
      <c r="AL53" s="304"/>
      <c r="AM53" s="312">
        <v>4235168</v>
      </c>
      <c r="AN53" s="313">
        <v>74079</v>
      </c>
      <c r="AO53" s="314">
        <v>10.8</v>
      </c>
      <c r="AP53" s="315">
        <v>54225</v>
      </c>
      <c r="AQ53" s="316">
        <v>-15</v>
      </c>
      <c r="AR53" s="317">
        <v>25.8</v>
      </c>
    </row>
    <row r="54" spans="1:44" ht="13" x14ac:dyDescent="0.2">
      <c r="A54" s="247"/>
      <c r="AK54" s="318"/>
      <c r="AL54" s="319" t="s">
        <v>519</v>
      </c>
      <c r="AM54" s="320">
        <v>1295834</v>
      </c>
      <c r="AN54" s="321">
        <v>22666</v>
      </c>
      <c r="AO54" s="322">
        <v>-48.3</v>
      </c>
      <c r="AP54" s="323">
        <v>27337</v>
      </c>
      <c r="AQ54" s="324">
        <v>-19.2</v>
      </c>
      <c r="AR54" s="325">
        <v>-29.1</v>
      </c>
    </row>
    <row r="55" spans="1:44" ht="13" x14ac:dyDescent="0.2">
      <c r="A55" s="247"/>
      <c r="AK55" s="303" t="s">
        <v>521</v>
      </c>
      <c r="AL55" s="304"/>
      <c r="AM55" s="312">
        <v>1798390</v>
      </c>
      <c r="AN55" s="313">
        <v>31429</v>
      </c>
      <c r="AO55" s="314">
        <v>-57.6</v>
      </c>
      <c r="AP55" s="315">
        <v>54016</v>
      </c>
      <c r="AQ55" s="316">
        <v>-0.4</v>
      </c>
      <c r="AR55" s="317">
        <v>-57.2</v>
      </c>
    </row>
    <row r="56" spans="1:44" ht="13" x14ac:dyDescent="0.2">
      <c r="A56" s="247"/>
      <c r="AK56" s="318"/>
      <c r="AL56" s="319" t="s">
        <v>519</v>
      </c>
      <c r="AM56" s="320">
        <v>838260</v>
      </c>
      <c r="AN56" s="321">
        <v>14650</v>
      </c>
      <c r="AO56" s="322">
        <v>-35.4</v>
      </c>
      <c r="AP56" s="323">
        <v>28078</v>
      </c>
      <c r="AQ56" s="324">
        <v>2.7</v>
      </c>
      <c r="AR56" s="325">
        <v>-38.1</v>
      </c>
    </row>
    <row r="57" spans="1:44" ht="13" x14ac:dyDescent="0.2">
      <c r="A57" s="247"/>
      <c r="AK57" s="303" t="s">
        <v>522</v>
      </c>
      <c r="AL57" s="304"/>
      <c r="AM57" s="312">
        <v>1892402</v>
      </c>
      <c r="AN57" s="313">
        <v>32888</v>
      </c>
      <c r="AO57" s="314">
        <v>4.5999999999999996</v>
      </c>
      <c r="AP57" s="315">
        <v>52786</v>
      </c>
      <c r="AQ57" s="316">
        <v>-2.2999999999999998</v>
      </c>
      <c r="AR57" s="317">
        <v>6.9</v>
      </c>
    </row>
    <row r="58" spans="1:44" ht="13" x14ac:dyDescent="0.2">
      <c r="A58" s="247"/>
      <c r="AK58" s="318"/>
      <c r="AL58" s="319" t="s">
        <v>519</v>
      </c>
      <c r="AM58" s="320">
        <v>971908</v>
      </c>
      <c r="AN58" s="321">
        <v>16891</v>
      </c>
      <c r="AO58" s="322">
        <v>15.3</v>
      </c>
      <c r="AP58" s="323">
        <v>28742</v>
      </c>
      <c r="AQ58" s="324">
        <v>2.4</v>
      </c>
      <c r="AR58" s="325">
        <v>12.9</v>
      </c>
    </row>
    <row r="59" spans="1:44" ht="13" x14ac:dyDescent="0.2">
      <c r="A59" s="247"/>
      <c r="AK59" s="303" t="s">
        <v>523</v>
      </c>
      <c r="AL59" s="304"/>
      <c r="AM59" s="312">
        <v>2436339</v>
      </c>
      <c r="AN59" s="313">
        <v>42301</v>
      </c>
      <c r="AO59" s="314">
        <v>28.6</v>
      </c>
      <c r="AP59" s="315">
        <v>58465</v>
      </c>
      <c r="AQ59" s="316">
        <v>10.8</v>
      </c>
      <c r="AR59" s="317">
        <v>17.8</v>
      </c>
    </row>
    <row r="60" spans="1:44" ht="13" x14ac:dyDescent="0.2">
      <c r="A60" s="247"/>
      <c r="AK60" s="318"/>
      <c r="AL60" s="319" t="s">
        <v>519</v>
      </c>
      <c r="AM60" s="320">
        <v>1392908</v>
      </c>
      <c r="AN60" s="321">
        <v>24185</v>
      </c>
      <c r="AO60" s="322">
        <v>43.2</v>
      </c>
      <c r="AP60" s="323">
        <v>34452</v>
      </c>
      <c r="AQ60" s="324">
        <v>19.899999999999999</v>
      </c>
      <c r="AR60" s="325">
        <v>23.3</v>
      </c>
    </row>
    <row r="61" spans="1:44" ht="13" x14ac:dyDescent="0.2">
      <c r="A61" s="247"/>
      <c r="AK61" s="303" t="s">
        <v>524</v>
      </c>
      <c r="AL61" s="326"/>
      <c r="AM61" s="312">
        <v>2838465</v>
      </c>
      <c r="AN61" s="313">
        <v>49507</v>
      </c>
      <c r="AO61" s="314">
        <v>25.5</v>
      </c>
      <c r="AP61" s="315">
        <v>56661</v>
      </c>
      <c r="AQ61" s="327">
        <v>-0.9</v>
      </c>
      <c r="AR61" s="317">
        <v>26.4</v>
      </c>
    </row>
    <row r="62" spans="1:44" ht="13" x14ac:dyDescent="0.2">
      <c r="A62" s="247"/>
      <c r="AK62" s="318"/>
      <c r="AL62" s="319" t="s">
        <v>519</v>
      </c>
      <c r="AM62" s="320">
        <v>1402292</v>
      </c>
      <c r="AN62" s="321">
        <v>24448</v>
      </c>
      <c r="AO62" s="322">
        <v>20.8</v>
      </c>
      <c r="AP62" s="323">
        <v>30491</v>
      </c>
      <c r="AQ62" s="324">
        <v>0.3</v>
      </c>
      <c r="AR62" s="325">
        <v>20.5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2usxmOz5fpIWJ6VX6zbOZZzX4Mkuvqc/l3tUBZyKU4k0MoZI9in3A1NcOmjzHDYaaAa2K6W0KsNawCJpzMNKJA==" saltValue="MW9t5gldmts93B49+VG/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VPAHSihDeGK4Ik5/MNk0Cq81Iadexx349knhMTf7hazr4B/7FvkEE4QRBMGIoopL6J0KKEr5bPzFD7nz4r6MDg==" saltValue="f1sgRKuDrVSqpTqH6fbv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7eOg5bODLFzv6fph1x1TKaHeRYnZdRFabmKjJZiki7WBlCor3P8+gg2kE8Hnph0CbHQ8sMAgi9piXoTllIjZsA==" saltValue="aDUGeIP2dghBzjpHpA0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34.17</v>
      </c>
      <c r="G47" s="12">
        <v>33.36</v>
      </c>
      <c r="H47" s="12">
        <v>35.67</v>
      </c>
      <c r="I47" s="12">
        <v>37.42</v>
      </c>
      <c r="J47" s="13">
        <v>33.97</v>
      </c>
    </row>
    <row r="48" spans="2:10" ht="57.75" customHeight="1" x14ac:dyDescent="0.2">
      <c r="B48" s="14"/>
      <c r="C48" s="1128" t="s">
        <v>4</v>
      </c>
      <c r="D48" s="1128"/>
      <c r="E48" s="1129"/>
      <c r="F48" s="15">
        <v>10.36</v>
      </c>
      <c r="G48" s="16">
        <v>16.41</v>
      </c>
      <c r="H48" s="16">
        <v>16.420000000000002</v>
      </c>
      <c r="I48" s="16">
        <v>11.59</v>
      </c>
      <c r="J48" s="17">
        <v>10.78</v>
      </c>
    </row>
    <row r="49" spans="2:10" ht="57.75" customHeight="1" thickBot="1" x14ac:dyDescent="0.25">
      <c r="B49" s="18"/>
      <c r="C49" s="1130" t="s">
        <v>5</v>
      </c>
      <c r="D49" s="1130"/>
      <c r="E49" s="1131"/>
      <c r="F49" s="19">
        <v>0.88</v>
      </c>
      <c r="G49" s="20">
        <v>7.44</v>
      </c>
      <c r="H49" s="20">
        <v>0.24</v>
      </c>
      <c r="I49" s="20" t="s">
        <v>531</v>
      </c>
      <c r="J49" s="21" t="s">
        <v>532</v>
      </c>
    </row>
    <row r="50" spans="2:10" ht="13" x14ac:dyDescent="0.2"/>
  </sheetData>
  <sheetProtection algorithmName="SHA-512" hashValue="vEAoy4I+/Eo7ef4Jutc6qOSBhukOs0Asvw//9rpPrBNwwUUO/zE+QaDrij+9/QR4FfX49HuUqHdeh2pQ3KUO/w==" saltValue="hq8fxta09xfzZrM19tE8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01405 各務 裕策</cp:lastModifiedBy>
  <cp:lastPrinted>2026-03-08T23:50:18Z</cp:lastPrinted>
  <dcterms:created xsi:type="dcterms:W3CDTF">2026-02-23T06:49:48Z</dcterms:created>
  <dcterms:modified xsi:type="dcterms:W3CDTF">2026-03-18T09:05:33Z</dcterms:modified>
  <cp:category/>
</cp:coreProperties>
</file>